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65" yWindow="150" windowWidth="15480" windowHeight="10665"/>
  </bookViews>
  <sheets>
    <sheet name="Comparative Tariffs" sheetId="1" r:id="rId1"/>
  </sheets>
  <externalReferences>
    <externalReference r:id="rId2"/>
  </externalReferences>
  <definedNames>
    <definedName name="PredDLR">[1]Parameters!$C$45</definedName>
    <definedName name="PredOHR">[1]Parameters!$C$38</definedName>
    <definedName name="_xlnm.Print_Titles" localSheetId="0">'Comparative Tariffs'!$A:$E,'Comparative Tariffs'!$1:$7</definedName>
    <definedName name="VAT">[1]Parameters!$C$20</definedName>
  </definedNames>
  <calcPr calcId="145621" iterateDelta="252"/>
</workbook>
</file>

<file path=xl/calcChain.xml><?xml version="1.0" encoding="utf-8"?>
<calcChain xmlns="http://schemas.openxmlformats.org/spreadsheetml/2006/main">
  <c r="K120" i="1" l="1"/>
  <c r="K119" i="1"/>
  <c r="K118" i="1"/>
  <c r="K117" i="1"/>
  <c r="K116" i="1"/>
  <c r="K112" i="1"/>
  <c r="K111" i="1"/>
  <c r="K110" i="1"/>
  <c r="K109" i="1"/>
  <c r="K108" i="1"/>
  <c r="K107" i="1"/>
  <c r="K106" i="1"/>
  <c r="K102" i="1"/>
  <c r="K101" i="1"/>
  <c r="K100" i="1"/>
  <c r="K99" i="1"/>
  <c r="K98" i="1"/>
  <c r="K97" i="1"/>
  <c r="K96" i="1"/>
  <c r="K95" i="1"/>
  <c r="K94" i="1"/>
  <c r="K93" i="1"/>
  <c r="K92" i="1"/>
  <c r="K91" i="1"/>
  <c r="K90" i="1"/>
  <c r="K86" i="1"/>
  <c r="K85" i="1"/>
  <c r="K84" i="1"/>
  <c r="K83" i="1"/>
  <c r="K82" i="1"/>
  <c r="K81" i="1"/>
  <c r="K80" i="1"/>
  <c r="K79" i="1"/>
  <c r="K78" i="1"/>
  <c r="K77" i="1"/>
  <c r="K75" i="1"/>
  <c r="K74" i="1"/>
  <c r="K73" i="1"/>
  <c r="K72" i="1"/>
  <c r="K70" i="1"/>
  <c r="K69" i="1"/>
  <c r="K68" i="1"/>
  <c r="K67" i="1"/>
  <c r="K66" i="1"/>
  <c r="K65" i="1"/>
  <c r="K64" i="1"/>
  <c r="K63" i="1"/>
  <c r="K62" i="1"/>
  <c r="K61" i="1"/>
  <c r="K57" i="1"/>
  <c r="K53" i="1"/>
  <c r="K51" i="1"/>
  <c r="K50" i="1"/>
  <c r="K49" i="1"/>
  <c r="K48" i="1"/>
  <c r="K47" i="1"/>
  <c r="K46" i="1"/>
  <c r="K45" i="1"/>
  <c r="K44" i="1"/>
  <c r="K40" i="1"/>
  <c r="K39" i="1"/>
  <c r="K38" i="1"/>
  <c r="K37" i="1"/>
  <c r="K36" i="1"/>
  <c r="K35" i="1"/>
  <c r="K31" i="1"/>
  <c r="K30" i="1"/>
  <c r="K29" i="1"/>
  <c r="K28" i="1"/>
  <c r="K27" i="1"/>
  <c r="K26" i="1"/>
  <c r="K25" i="1"/>
  <c r="K24" i="1"/>
  <c r="K19" i="1"/>
  <c r="K18" i="1"/>
  <c r="K17" i="1"/>
  <c r="K16" i="1"/>
  <c r="K15" i="1"/>
  <c r="K11" i="1"/>
  <c r="I120" i="1"/>
  <c r="I119" i="1"/>
  <c r="I118" i="1"/>
  <c r="I117" i="1"/>
  <c r="I116" i="1"/>
  <c r="I112" i="1"/>
  <c r="I111" i="1"/>
  <c r="I110" i="1"/>
  <c r="I109" i="1"/>
  <c r="I108" i="1"/>
  <c r="I107" i="1"/>
  <c r="I106" i="1"/>
  <c r="I102" i="1"/>
  <c r="I101" i="1"/>
  <c r="I100" i="1"/>
  <c r="I99" i="1"/>
  <c r="I98" i="1"/>
  <c r="I97" i="1"/>
  <c r="I96" i="1"/>
  <c r="I95" i="1"/>
  <c r="I94" i="1"/>
  <c r="I93" i="1"/>
  <c r="I92" i="1"/>
  <c r="I91" i="1"/>
  <c r="I90" i="1"/>
  <c r="I86" i="1"/>
  <c r="I85" i="1"/>
  <c r="I84" i="1"/>
  <c r="I83" i="1"/>
  <c r="I82" i="1"/>
  <c r="I81" i="1"/>
  <c r="I80" i="1"/>
  <c r="I79" i="1"/>
  <c r="I78" i="1"/>
  <c r="I77" i="1"/>
  <c r="I75" i="1"/>
  <c r="I74" i="1"/>
  <c r="I73" i="1"/>
  <c r="I72" i="1"/>
  <c r="I71" i="1"/>
  <c r="I70" i="1"/>
  <c r="I69" i="1"/>
  <c r="I68" i="1"/>
  <c r="I67" i="1"/>
  <c r="I66" i="1"/>
  <c r="I65" i="1"/>
  <c r="I64" i="1"/>
  <c r="I63" i="1"/>
  <c r="I62" i="1"/>
  <c r="I61" i="1"/>
  <c r="I57" i="1"/>
  <c r="I53" i="1"/>
  <c r="I52" i="1"/>
  <c r="I51" i="1"/>
  <c r="I50" i="1"/>
  <c r="I49" i="1"/>
  <c r="I48" i="1"/>
  <c r="I47" i="1"/>
  <c r="I46" i="1"/>
  <c r="I45" i="1"/>
  <c r="I44" i="1"/>
  <c r="I40" i="1"/>
  <c r="I39" i="1"/>
  <c r="I38" i="1"/>
  <c r="I37" i="1"/>
  <c r="I36" i="1"/>
  <c r="I35" i="1"/>
  <c r="I31" i="1"/>
  <c r="I30" i="1"/>
  <c r="I29" i="1"/>
  <c r="I28" i="1"/>
  <c r="I27" i="1"/>
  <c r="I26" i="1"/>
  <c r="I25" i="1"/>
  <c r="I24" i="1"/>
  <c r="I19" i="1"/>
  <c r="I18" i="1"/>
  <c r="I17" i="1"/>
  <c r="I16" i="1"/>
  <c r="I15" i="1"/>
  <c r="I11" i="1"/>
  <c r="G120" i="1"/>
  <c r="G119" i="1"/>
  <c r="G118" i="1"/>
  <c r="G117" i="1"/>
  <c r="G116" i="1"/>
  <c r="G112" i="1"/>
  <c r="G111" i="1"/>
  <c r="G110" i="1"/>
  <c r="G109" i="1"/>
  <c r="G108" i="1"/>
  <c r="G107" i="1"/>
  <c r="G106" i="1"/>
  <c r="G102" i="1"/>
  <c r="G101" i="1"/>
  <c r="G100" i="1"/>
  <c r="G99" i="1"/>
  <c r="G98" i="1"/>
  <c r="G97" i="1"/>
  <c r="G96" i="1"/>
  <c r="G95" i="1"/>
  <c r="G94" i="1"/>
  <c r="G93" i="1"/>
  <c r="G92" i="1"/>
  <c r="G91" i="1"/>
  <c r="G90" i="1"/>
  <c r="G86" i="1"/>
  <c r="G85" i="1"/>
  <c r="G84" i="1"/>
  <c r="G83" i="1"/>
  <c r="G82" i="1"/>
  <c r="G81" i="1"/>
  <c r="G80" i="1"/>
  <c r="G79" i="1"/>
  <c r="G78" i="1"/>
  <c r="G77" i="1"/>
  <c r="G75" i="1"/>
  <c r="G74" i="1"/>
  <c r="G73" i="1"/>
  <c r="G72" i="1"/>
  <c r="G71" i="1"/>
  <c r="G70" i="1"/>
  <c r="G69" i="1"/>
  <c r="G68" i="1"/>
  <c r="G67" i="1"/>
  <c r="G66" i="1"/>
  <c r="G65" i="1"/>
  <c r="G64" i="1"/>
  <c r="G63" i="1"/>
  <c r="G62" i="1"/>
  <c r="G61" i="1"/>
  <c r="G57" i="1"/>
  <c r="G53" i="1"/>
  <c r="G52" i="1"/>
  <c r="G51" i="1"/>
  <c r="G50" i="1"/>
  <c r="G49" i="1"/>
  <c r="G48" i="1"/>
  <c r="G47" i="1"/>
  <c r="G46" i="1"/>
  <c r="G45" i="1"/>
  <c r="G44" i="1"/>
  <c r="G40" i="1"/>
  <c r="G39" i="1"/>
  <c r="G38" i="1"/>
  <c r="G37" i="1"/>
  <c r="G36" i="1"/>
  <c r="G35" i="1"/>
  <c r="G31" i="1"/>
  <c r="G30" i="1"/>
  <c r="G29" i="1"/>
  <c r="G28" i="1"/>
  <c r="G27" i="1"/>
  <c r="G26" i="1"/>
  <c r="G25" i="1"/>
  <c r="G24" i="1"/>
  <c r="G19" i="1"/>
  <c r="G18" i="1"/>
  <c r="G17" i="1"/>
  <c r="G16" i="1"/>
  <c r="G15" i="1"/>
  <c r="G11" i="1"/>
  <c r="S57" i="1"/>
  <c r="S15" i="1"/>
  <c r="S16" i="1"/>
  <c r="S19" i="1"/>
  <c r="S24" i="1"/>
  <c r="S25" i="1"/>
  <c r="S26" i="1"/>
  <c r="S27" i="1"/>
  <c r="S28" i="1"/>
  <c r="S29" i="1"/>
  <c r="S30" i="1"/>
  <c r="S31" i="1"/>
  <c r="S35" i="1"/>
  <c r="S36" i="1"/>
  <c r="S37" i="1"/>
  <c r="S38" i="1"/>
  <c r="S39" i="1"/>
  <c r="S40" i="1"/>
  <c r="S44" i="1"/>
  <c r="S45" i="1"/>
  <c r="S46" i="1"/>
  <c r="S47" i="1"/>
  <c r="S48" i="1"/>
  <c r="S49" i="1"/>
  <c r="S50" i="1"/>
  <c r="S51" i="1"/>
  <c r="S52" i="1"/>
  <c r="S53" i="1"/>
  <c r="S61" i="1"/>
  <c r="S62" i="1"/>
  <c r="S63" i="1"/>
  <c r="S64" i="1"/>
  <c r="S65" i="1"/>
  <c r="S67" i="1"/>
  <c r="S68" i="1"/>
  <c r="S69" i="1"/>
  <c r="S70" i="1"/>
  <c r="S72" i="1"/>
  <c r="S73" i="1"/>
  <c r="S74" i="1"/>
  <c r="S75" i="1"/>
  <c r="S77" i="1"/>
  <c r="S78" i="1"/>
  <c r="S79" i="1"/>
  <c r="S80" i="1"/>
  <c r="S81" i="1"/>
  <c r="S82" i="1"/>
  <c r="S83" i="1"/>
  <c r="S84" i="1"/>
  <c r="S85" i="1"/>
  <c r="S86" i="1"/>
  <c r="S90" i="1"/>
  <c r="S91" i="1"/>
  <c r="S92" i="1"/>
  <c r="S93" i="1"/>
  <c r="S94" i="1"/>
  <c r="S95" i="1"/>
  <c r="S96" i="1"/>
  <c r="S97" i="1"/>
  <c r="S98" i="1"/>
  <c r="S99" i="1"/>
  <c r="S100" i="1"/>
  <c r="S101" i="1"/>
  <c r="S102" i="1"/>
  <c r="S106" i="1"/>
  <c r="S107" i="1"/>
  <c r="S108" i="1"/>
  <c r="S109" i="1"/>
  <c r="S110" i="1"/>
  <c r="S111" i="1"/>
  <c r="S112" i="1"/>
  <c r="S116" i="1"/>
  <c r="S117" i="1"/>
  <c r="S118" i="1"/>
  <c r="S119" i="1"/>
  <c r="S120" i="1"/>
  <c r="S11" i="1"/>
  <c r="Q120" i="1"/>
  <c r="O120" i="1"/>
  <c r="M120" i="1"/>
  <c r="D120" i="1"/>
  <c r="Q119" i="1"/>
  <c r="O119" i="1"/>
  <c r="M119" i="1"/>
  <c r="D119" i="1"/>
  <c r="Q118" i="1"/>
  <c r="O118" i="1"/>
  <c r="M118" i="1"/>
  <c r="D118" i="1"/>
  <c r="Q117" i="1"/>
  <c r="O117" i="1"/>
  <c r="M117" i="1"/>
  <c r="D117" i="1"/>
  <c r="Q116" i="1"/>
  <c r="O116" i="1"/>
  <c r="M116" i="1"/>
  <c r="D116" i="1"/>
  <c r="Q112" i="1"/>
  <c r="O112" i="1"/>
  <c r="M112" i="1"/>
  <c r="D112" i="1"/>
  <c r="Q111" i="1"/>
  <c r="O111" i="1"/>
  <c r="M111" i="1"/>
  <c r="D111" i="1"/>
  <c r="Q110" i="1"/>
  <c r="O110" i="1"/>
  <c r="M110" i="1"/>
  <c r="D110" i="1"/>
  <c r="Q109" i="1"/>
  <c r="O109" i="1"/>
  <c r="M109" i="1"/>
  <c r="D109" i="1"/>
  <c r="Q108" i="1"/>
  <c r="O108" i="1"/>
  <c r="M108" i="1"/>
  <c r="D108" i="1"/>
  <c r="Q107" i="1"/>
  <c r="O107" i="1"/>
  <c r="M107" i="1"/>
  <c r="D107" i="1"/>
  <c r="Q106" i="1"/>
  <c r="O106" i="1"/>
  <c r="M106" i="1"/>
  <c r="D106" i="1"/>
  <c r="Q102" i="1"/>
  <c r="O102" i="1"/>
  <c r="M102" i="1"/>
  <c r="D102" i="1"/>
  <c r="Q101" i="1"/>
  <c r="O101" i="1"/>
  <c r="M101" i="1"/>
  <c r="D101" i="1"/>
  <c r="Q100" i="1"/>
  <c r="O100" i="1"/>
  <c r="M100" i="1"/>
  <c r="D100" i="1"/>
  <c r="Q99" i="1"/>
  <c r="O99" i="1"/>
  <c r="M99" i="1"/>
  <c r="D99" i="1"/>
  <c r="Q98" i="1"/>
  <c r="O98" i="1"/>
  <c r="M98" i="1"/>
  <c r="D98" i="1"/>
  <c r="Q97" i="1"/>
  <c r="O97" i="1"/>
  <c r="M97" i="1"/>
  <c r="D97" i="1"/>
  <c r="Q96" i="1"/>
  <c r="O96" i="1"/>
  <c r="M96" i="1"/>
  <c r="D96" i="1"/>
  <c r="Q95" i="1"/>
  <c r="O95" i="1"/>
  <c r="M95" i="1"/>
  <c r="D95" i="1"/>
  <c r="Q94" i="1"/>
  <c r="O94" i="1"/>
  <c r="M94" i="1"/>
  <c r="D94" i="1"/>
  <c r="Q93" i="1"/>
  <c r="O93" i="1"/>
  <c r="M93" i="1"/>
  <c r="D93" i="1"/>
  <c r="Q92" i="1"/>
  <c r="O92" i="1"/>
  <c r="M92" i="1"/>
  <c r="D92" i="1"/>
  <c r="Q91" i="1"/>
  <c r="O91" i="1"/>
  <c r="M91" i="1"/>
  <c r="D91" i="1"/>
  <c r="Q90" i="1"/>
  <c r="O90" i="1"/>
  <c r="M90" i="1"/>
  <c r="D90" i="1"/>
  <c r="Q86" i="1"/>
  <c r="O86" i="1"/>
  <c r="M86" i="1"/>
  <c r="D86" i="1"/>
  <c r="Q85" i="1"/>
  <c r="O85" i="1"/>
  <c r="M85" i="1"/>
  <c r="D85" i="1"/>
  <c r="Q84" i="1"/>
  <c r="O84" i="1"/>
  <c r="M84" i="1"/>
  <c r="D84" i="1"/>
  <c r="Q83" i="1"/>
  <c r="O83" i="1"/>
  <c r="M83" i="1"/>
  <c r="D83" i="1"/>
  <c r="Q82" i="1"/>
  <c r="O82" i="1"/>
  <c r="M82" i="1"/>
  <c r="D82" i="1"/>
  <c r="Q81" i="1"/>
  <c r="O81" i="1"/>
  <c r="M81" i="1"/>
  <c r="D81" i="1"/>
  <c r="Q80" i="1"/>
  <c r="O80" i="1"/>
  <c r="M80" i="1"/>
  <c r="D80" i="1"/>
  <c r="Q79" i="1"/>
  <c r="O79" i="1"/>
  <c r="M79" i="1"/>
  <c r="D79" i="1"/>
  <c r="Q78" i="1"/>
  <c r="O78" i="1"/>
  <c r="M78" i="1"/>
  <c r="D78" i="1"/>
  <c r="Q77" i="1"/>
  <c r="O77" i="1"/>
  <c r="M77" i="1"/>
  <c r="D77" i="1"/>
  <c r="Q75" i="1"/>
  <c r="O75" i="1"/>
  <c r="M75" i="1"/>
  <c r="D75" i="1"/>
  <c r="Q74" i="1"/>
  <c r="O74" i="1"/>
  <c r="M74" i="1"/>
  <c r="D74" i="1"/>
  <c r="Q73" i="1"/>
  <c r="O73" i="1"/>
  <c r="M73" i="1"/>
  <c r="D73" i="1"/>
  <c r="Q72" i="1"/>
  <c r="O72" i="1"/>
  <c r="M72" i="1"/>
  <c r="D72" i="1"/>
  <c r="Q70" i="1"/>
  <c r="O70" i="1"/>
  <c r="M70" i="1"/>
  <c r="D70" i="1"/>
  <c r="Q69" i="1"/>
  <c r="O69" i="1"/>
  <c r="M69" i="1"/>
  <c r="D69" i="1"/>
  <c r="Q68" i="1"/>
  <c r="O68" i="1"/>
  <c r="M68" i="1"/>
  <c r="D68" i="1"/>
  <c r="Q67" i="1"/>
  <c r="O67" i="1"/>
  <c r="M67" i="1"/>
  <c r="D67" i="1"/>
  <c r="Q65" i="1"/>
  <c r="O65" i="1"/>
  <c r="M65" i="1"/>
  <c r="D65" i="1"/>
  <c r="Q64" i="1"/>
  <c r="O64" i="1"/>
  <c r="M64" i="1"/>
  <c r="D64" i="1"/>
  <c r="Q63" i="1"/>
  <c r="O63" i="1"/>
  <c r="M63" i="1"/>
  <c r="D63" i="1"/>
  <c r="Q62" i="1"/>
  <c r="O62" i="1"/>
  <c r="M62" i="1"/>
  <c r="D62" i="1"/>
  <c r="Q61" i="1"/>
  <c r="O61" i="1"/>
  <c r="M61" i="1"/>
  <c r="D61" i="1"/>
  <c r="Q57" i="1"/>
  <c r="O57" i="1"/>
  <c r="M57" i="1"/>
  <c r="D57" i="1"/>
  <c r="Q53" i="1"/>
  <c r="O53" i="1"/>
  <c r="M53" i="1"/>
  <c r="D53" i="1"/>
  <c r="D52" i="1"/>
  <c r="Q51" i="1"/>
  <c r="O51" i="1"/>
  <c r="M51" i="1"/>
  <c r="D51" i="1"/>
  <c r="Q50" i="1"/>
  <c r="O50" i="1"/>
  <c r="M50" i="1"/>
  <c r="D50" i="1"/>
  <c r="Q49" i="1"/>
  <c r="O49" i="1"/>
  <c r="M49" i="1"/>
  <c r="D49" i="1"/>
  <c r="Q48" i="1"/>
  <c r="O48" i="1"/>
  <c r="M48" i="1"/>
  <c r="D48" i="1"/>
  <c r="Q47" i="1"/>
  <c r="O47" i="1"/>
  <c r="M47" i="1"/>
  <c r="D47" i="1"/>
  <c r="Q46" i="1"/>
  <c r="O46" i="1"/>
  <c r="M46" i="1"/>
  <c r="D46" i="1"/>
  <c r="Q45" i="1"/>
  <c r="O45" i="1"/>
  <c r="M45" i="1"/>
  <c r="D45" i="1"/>
  <c r="Q44" i="1"/>
  <c r="O44" i="1"/>
  <c r="M44" i="1"/>
  <c r="D44" i="1"/>
  <c r="Q40" i="1"/>
  <c r="O40" i="1"/>
  <c r="M40" i="1"/>
  <c r="D40" i="1"/>
  <c r="Q39" i="1"/>
  <c r="O39" i="1"/>
  <c r="M39" i="1"/>
  <c r="D39" i="1"/>
  <c r="Q38" i="1"/>
  <c r="O38" i="1"/>
  <c r="M38" i="1"/>
  <c r="D38" i="1"/>
  <c r="Q37" i="1"/>
  <c r="O37" i="1"/>
  <c r="M37" i="1"/>
  <c r="D37" i="1"/>
  <c r="Q36" i="1"/>
  <c r="O36" i="1"/>
  <c r="M36" i="1"/>
  <c r="D36" i="1"/>
  <c r="Q35" i="1"/>
  <c r="O35" i="1"/>
  <c r="M35" i="1"/>
  <c r="D35" i="1"/>
  <c r="Q31" i="1"/>
  <c r="O31" i="1"/>
  <c r="M31" i="1"/>
  <c r="D31" i="1"/>
  <c r="Q30" i="1"/>
  <c r="O30" i="1"/>
  <c r="M30" i="1"/>
  <c r="D30" i="1"/>
  <c r="Q29" i="1"/>
  <c r="O29" i="1"/>
  <c r="M29" i="1"/>
  <c r="D29" i="1"/>
  <c r="Q28" i="1"/>
  <c r="O28" i="1"/>
  <c r="M28" i="1"/>
  <c r="D28" i="1"/>
  <c r="Q27" i="1"/>
  <c r="O27" i="1"/>
  <c r="M27" i="1"/>
  <c r="D27" i="1"/>
  <c r="Q26" i="1"/>
  <c r="O26" i="1"/>
  <c r="M26" i="1"/>
  <c r="D26" i="1"/>
  <c r="Q25" i="1"/>
  <c r="O25" i="1"/>
  <c r="M25" i="1"/>
  <c r="D25" i="1"/>
  <c r="Q24" i="1"/>
  <c r="O24" i="1"/>
  <c r="M24" i="1"/>
  <c r="D24" i="1"/>
  <c r="Q19" i="1"/>
  <c r="O19" i="1"/>
  <c r="M19" i="1"/>
  <c r="D19" i="1"/>
  <c r="R18" i="1"/>
  <c r="S18" i="1" s="1"/>
  <c r="Q18" i="1"/>
  <c r="O18" i="1"/>
  <c r="M18" i="1"/>
  <c r="D18" i="1"/>
  <c r="R17" i="1"/>
  <c r="S17" i="1" s="1"/>
  <c r="Q17" i="1"/>
  <c r="O17" i="1"/>
  <c r="M17" i="1"/>
  <c r="D17" i="1"/>
  <c r="Q16" i="1"/>
  <c r="O16" i="1"/>
  <c r="M16" i="1"/>
  <c r="D16" i="1"/>
  <c r="Q15" i="1"/>
  <c r="O15" i="1"/>
  <c r="M15" i="1"/>
  <c r="D15" i="1"/>
  <c r="Q11" i="1"/>
  <c r="O11" i="1"/>
  <c r="M11" i="1"/>
  <c r="D11" i="1"/>
</calcChain>
</file>

<file path=xl/sharedStrings.xml><?xml version="1.0" encoding="utf-8"?>
<sst xmlns="http://schemas.openxmlformats.org/spreadsheetml/2006/main" count="240" uniqueCount="225">
  <si>
    <t>Code</t>
  </si>
  <si>
    <t>Terminology</t>
  </si>
  <si>
    <t>Average Duration Professional</t>
  </si>
  <si>
    <t>Units</t>
  </si>
  <si>
    <t>R</t>
  </si>
  <si>
    <t>GEMS RCF</t>
  </si>
  <si>
    <t>Disclaimer:</t>
  </si>
  <si>
    <t>See the Notes below for All Tariffs</t>
  </si>
  <si>
    <t>HealthMan RCF</t>
  </si>
  <si>
    <t>DH
RCF</t>
  </si>
  <si>
    <t>COMPARATIVE TARIFFS: Scheme Rates</t>
  </si>
  <si>
    <t>Base Rates</t>
  </si>
  <si>
    <t xml:space="preserve"> HealthMan Private Tariff 
(VAT Incl)</t>
  </si>
  <si>
    <t xml:space="preserve">            Discovery Tariffs     (VAT Incl)</t>
  </si>
  <si>
    <t xml:space="preserve">                       GEMS Tariffs               (VAT Incl)</t>
  </si>
  <si>
    <t>Betmed
Non-Network
(VAT Incl)</t>
  </si>
  <si>
    <t>Betmed
(VAT Incl)</t>
  </si>
  <si>
    <t>Momentum
(VAT Incl)</t>
  </si>
  <si>
    <t>Momentum
RCF</t>
  </si>
  <si>
    <t>Medihelp
(VAT Incl)</t>
  </si>
  <si>
    <t>Medihelp
RCF</t>
  </si>
  <si>
    <t>Bonitas
(VAT Incl)</t>
  </si>
  <si>
    <t>Bonitas 
(RCF)</t>
  </si>
  <si>
    <t>HEALTHMAN AUDIOLOGY COSTING GUIDE 2016</t>
  </si>
  <si>
    <t>Betmed
Non-Network
RCF</t>
  </si>
  <si>
    <t>Betmed
RCF</t>
  </si>
  <si>
    <t>0020</t>
  </si>
  <si>
    <t>Report writing</t>
  </si>
  <si>
    <t>Consultations</t>
  </si>
  <si>
    <t>1010</t>
  </si>
  <si>
    <t>Audiology consultation. Duration 5 - 15 mins</t>
  </si>
  <si>
    <t>1011</t>
  </si>
  <si>
    <t>Audiology consultation. Duration 16 - 30 mins</t>
  </si>
  <si>
    <t>1012</t>
  </si>
  <si>
    <t>Audiology consultation. Duration 31 - 45 mins</t>
  </si>
  <si>
    <t>1013</t>
  </si>
  <si>
    <t>Audiology consultation. Duration 46 - 60 mins</t>
  </si>
  <si>
    <t>1015</t>
  </si>
  <si>
    <t>Prolonged audiology consultation, each additional full 15 mins, to a maximum of 60 mins</t>
  </si>
  <si>
    <t>1017</t>
  </si>
  <si>
    <t>Modifier:Audiology assistant -where a procedure requires the assistant of a qualified registered audiologist ,the fee is 40% of the fee payable to the primary audiologist</t>
  </si>
  <si>
    <t>A.</t>
  </si>
  <si>
    <t>Peripheral Hearing Evaluation</t>
  </si>
  <si>
    <t>1100</t>
  </si>
  <si>
    <t>Air conduction, pure tone audiogram</t>
  </si>
  <si>
    <t>1105</t>
  </si>
  <si>
    <t>Bone conduction pure tone audiogram</t>
  </si>
  <si>
    <t>1110</t>
  </si>
  <si>
    <t>Full Speech Audiogram including speech reception threshold and discrimination at two or more levels. (3277)</t>
  </si>
  <si>
    <t>1115</t>
  </si>
  <si>
    <t>Speech audiogram screening</t>
  </si>
  <si>
    <t>1120</t>
  </si>
  <si>
    <t>Visual reinforcement audiometry (VRA)</t>
  </si>
  <si>
    <t>1121</t>
  </si>
  <si>
    <t>Conditioning play audiometry</t>
  </si>
  <si>
    <t>1122</t>
  </si>
  <si>
    <t>Select picture audiometry</t>
  </si>
  <si>
    <t>1125</t>
  </si>
  <si>
    <t>Tinnitus Evaluation</t>
  </si>
  <si>
    <t>B.</t>
  </si>
  <si>
    <t xml:space="preserve">Middle Ear Function Evaluation </t>
  </si>
  <si>
    <t>1200</t>
  </si>
  <si>
    <t>Tympanometry</t>
  </si>
  <si>
    <t>1205</t>
  </si>
  <si>
    <t>Immittance Measurements - Impedance / Stapedial reflex (3276): Limited reflex spectrum (eg : 1-2 frequencies)</t>
  </si>
  <si>
    <t>1210</t>
  </si>
  <si>
    <t xml:space="preserve">Immittance Measurements - Impedance / Stapedial reflex (3276):  Extended reflex spectrum (250-8000Hz e.g. 4-8 frequencies) </t>
  </si>
  <si>
    <t>1215</t>
  </si>
  <si>
    <t>High Frequency Tympanometry (impedance testing) - for peadiatric population</t>
  </si>
  <si>
    <t>1220</t>
  </si>
  <si>
    <t>Eustachian Tube Function Test - multiple tympanograms - bilateral</t>
  </si>
  <si>
    <t>1225</t>
  </si>
  <si>
    <t>Rinné &amp; Weber tests</t>
  </si>
  <si>
    <t>C.</t>
  </si>
  <si>
    <t>Diagnostic Audiological Tests for Differential Diagnosis between Cochlear; Retro-cochlear; Central; Functional and/or Vestibular Pathology</t>
  </si>
  <si>
    <t>1300</t>
  </si>
  <si>
    <t xml:space="preserve">Tone Decay (for retro cochlear pathology) </t>
  </si>
  <si>
    <t>1305</t>
  </si>
  <si>
    <t>Reflex decay (for retro cochlear pathology)</t>
  </si>
  <si>
    <t>1310</t>
  </si>
  <si>
    <t>Short Increment Sensitivity Index (SISI)</t>
  </si>
  <si>
    <t>1315</t>
  </si>
  <si>
    <t>Most comfortable levels (MCL) &amp; Uncomfortable levels (UCL) : Air conduction</t>
  </si>
  <si>
    <t>1320</t>
  </si>
  <si>
    <t>Most comfortable levels (MCL) &amp; Uncomfortable levels (UCL) : Speech thresholds</t>
  </si>
  <si>
    <t>1325</t>
  </si>
  <si>
    <t>Test for functional hearing loss</t>
  </si>
  <si>
    <t>1331</t>
  </si>
  <si>
    <t>Stenger test, pure tone</t>
  </si>
  <si>
    <t>Stenger test, speech</t>
  </si>
  <si>
    <t>1340</t>
  </si>
  <si>
    <t>Basic equipment used in own rooms by audiologist.To be charged once a per day together with codes 1100 to 1125 ,1225,1300,1310 to  1332 and twice per day for code 1335 ,per patient.(see note below)</t>
  </si>
  <si>
    <t>1335</t>
  </si>
  <si>
    <t xml:space="preserve">Fistula test - (for peri-lymph fluid leakage) </t>
  </si>
  <si>
    <t>D.</t>
  </si>
  <si>
    <t>Auditory Processing (AP) and Central Auditory Processing Tests (CAP)</t>
  </si>
  <si>
    <t>1400</t>
  </si>
  <si>
    <t>Central Auditory Processing Disorders test, test to be specified.</t>
  </si>
  <si>
    <t>E.</t>
  </si>
  <si>
    <t>Electro-Physiological Examinations/Auditory Evoked Potentials (AEP)</t>
  </si>
  <si>
    <t>1500</t>
  </si>
  <si>
    <t>Diagnostic Neurological short latency ABR (Auditory Brainstem Response) Bilateral; single decibel (2692)</t>
  </si>
  <si>
    <t>1505</t>
  </si>
  <si>
    <t>AABR - Bilateral (Automated Auditory Brainstem Response). Cannot be charged with 1510</t>
  </si>
  <si>
    <t>1510</t>
  </si>
  <si>
    <t>Screening ABR - Bilateral (Auditory Brainstem Response) . Cannot be charged with 1505</t>
  </si>
  <si>
    <t>1515</t>
  </si>
  <si>
    <t>Diagnostic Audiological Click ABR (Auditory Brainstem Evoked Response) – Bilateral  Air conduction threshold determination using click stimuli</t>
  </si>
  <si>
    <t>1520</t>
  </si>
  <si>
    <t>Diagnostic Audiological Click ABR-(Auditory Brainstem Response) – Bilateral Bone conduction threshold determination using click stimuli</t>
  </si>
  <si>
    <t>Combinations of items 1531 to 1534 cannot be billed together.</t>
  </si>
  <si>
    <t>1531</t>
  </si>
  <si>
    <t>Diagnostic Audiological Tone Burst ABR (Auditory Brainstem Response) – Bilateral Frequency specific threshold determination using tone-burst stimuli at: 1 frequency</t>
  </si>
  <si>
    <t>1532</t>
  </si>
  <si>
    <t>Diagnostic Audiological Tone Burst ABR (Auditory Brainstem Response) – Bilateral Frequency specific threshold determination using tone-burst stimuli at : 2 frequencies</t>
  </si>
  <si>
    <t>1533</t>
  </si>
  <si>
    <t>Diagnostic Audiological Tone Burst ABR (Auditory Brainstem Response) – Bilateral Frequency specific threshold determination using tone-burst stimuli at : 3 frequencies</t>
  </si>
  <si>
    <t>1534</t>
  </si>
  <si>
    <t>Diagnostic Audiological Tone Burst ABR (Auditory Brainstem Response) – Bilateral Frequency specific threshold determination using tone-burst stimuli at : 4 frequencies</t>
  </si>
  <si>
    <t>Combinations of items 1541 to 1544 cannot be billed together.</t>
  </si>
  <si>
    <t>1541</t>
  </si>
  <si>
    <t>Diagnostic Audiological Middle latency &amp; Late Cortical Auditory Evoked responses (2698) – Bilateral Frequency specific threshold determination using tone-burst stimuli at : 1 frequency</t>
  </si>
  <si>
    <t>1542</t>
  </si>
  <si>
    <t>Diagnostic Audiological Middle latency &amp; Late Cortical Auditory Evoked responses (2698) – Bilateral Frequency specific threshold determination using tone-burst stimuli at : 2 frequencies</t>
  </si>
  <si>
    <t>1543</t>
  </si>
  <si>
    <t>Diagnostic Audiological Middle latency &amp; Late Cortical Auditory Evoked responses (2698) – Bilateral Frequency specific threshold determination using tone-burst stimuli at : 3 frequencies</t>
  </si>
  <si>
    <t>1544</t>
  </si>
  <si>
    <t>Diagnostic Audiological Middle latency &amp; Late Cortical Auditory Evoked responses(2698) – Bilateral Frequency specific threshold determination using tone-burst stimuli at : 4 frequencies</t>
  </si>
  <si>
    <t>Combinations of items 1551 to 1554 cannot be billed together.</t>
  </si>
  <si>
    <t>1551</t>
  </si>
  <si>
    <t>ASSER (Auditory Steady State Evoked Response) – Bilateral threshold determination : 1 frequency</t>
  </si>
  <si>
    <t>1552</t>
  </si>
  <si>
    <t xml:space="preserve">ASSER (Auditory Steady State Evoked Response) – Bilateral threshold determination : 2 frequencies </t>
  </si>
  <si>
    <t>1553</t>
  </si>
  <si>
    <t xml:space="preserve">ASSER (Auditory Steady State Evoked Response) – Bilateral threshold determination : 3 frequencies  </t>
  </si>
  <si>
    <t>1554</t>
  </si>
  <si>
    <t>ASSER (Auditory Steady State Evoked Response) – Bilateral threshold determination : 4 frequencies</t>
  </si>
  <si>
    <t>1560</t>
  </si>
  <si>
    <t>P300 Cognitive AEP (Auditory Evoked Potential) or MMN (Mismatch Negativity)</t>
  </si>
  <si>
    <t>1565</t>
  </si>
  <si>
    <t>Electrocochleography: unilateral (2699)</t>
  </si>
  <si>
    <t>1570</t>
  </si>
  <si>
    <t>Electrocochleography: bilateral (2700)</t>
  </si>
  <si>
    <t>1575</t>
  </si>
  <si>
    <t>Cochlear nerve function test - intra-operative monitoring - per 30min</t>
  </si>
  <si>
    <t>1580</t>
  </si>
  <si>
    <t>Evoked otoacoustic emissions (OAE); limited</t>
  </si>
  <si>
    <t>1581</t>
  </si>
  <si>
    <t>Evoked otoacoustic emissions (OAE): comprehensive</t>
  </si>
  <si>
    <t>F.</t>
  </si>
  <si>
    <t>Balance/Vestibular Examinations and Treatment</t>
  </si>
  <si>
    <t>1600</t>
  </si>
  <si>
    <t>Spontaneous and positional nystagmus using electro-nystagmography (ENG)  (3253).</t>
  </si>
  <si>
    <t>1605</t>
  </si>
  <si>
    <t>Spontaneous and positional nystagmus using Video-nystagmography (VNG</t>
  </si>
  <si>
    <t>1610</t>
  </si>
  <si>
    <t xml:space="preserve">Eye Visualization – spontaneous and positional nystagmus – monocular </t>
  </si>
  <si>
    <t>1615</t>
  </si>
  <si>
    <t>Videonystagmoscopy: spontaneous and positional nystagmus. (Only camera/goggles, without computerised VNG software)</t>
  </si>
  <si>
    <t>1620</t>
  </si>
  <si>
    <t>Oculo-motor/central tests using electro-nystagmography (ENG)</t>
  </si>
  <si>
    <t>1625</t>
  </si>
  <si>
    <t>Oculo-motor/central tests using video-nystagmography (VNG)</t>
  </si>
  <si>
    <t>1630</t>
  </si>
  <si>
    <t>DVA (Dynamic Visual Acuity) test using Video-nystagmography (VNG)</t>
  </si>
  <si>
    <t>1635</t>
  </si>
  <si>
    <t>Caloric test using ENG electro-nystagmography (3255)</t>
  </si>
  <si>
    <t>1640</t>
  </si>
  <si>
    <t>Caloric test using VNG electro-nystagmography (3255)</t>
  </si>
  <si>
    <t>1645</t>
  </si>
  <si>
    <t>Posturography</t>
  </si>
  <si>
    <t>1650</t>
  </si>
  <si>
    <t>Rotational Chair test</t>
  </si>
  <si>
    <t>1655</t>
  </si>
  <si>
    <t>Otolith repositioning/canalith maneuvre</t>
  </si>
  <si>
    <t>1660</t>
  </si>
  <si>
    <t>Vestibular rehabilitation (neuromuscular) re-education of movement, balance, coordination, kinesthetic sense, posture, and proprioception</t>
  </si>
  <si>
    <t>G.</t>
  </si>
  <si>
    <t>Cochlear Implant Tests</t>
  </si>
  <si>
    <t>1700</t>
  </si>
  <si>
    <t>Cochlear Implants: Pre-implant round window promontory testing</t>
  </si>
  <si>
    <t>1710</t>
  </si>
  <si>
    <t>Cochlear Implants : Electrode mapping : per 15min (max 120min)</t>
  </si>
  <si>
    <t>1720</t>
  </si>
  <si>
    <t xml:space="preserve">Cochlear Implants : Implant test : Four test modes : intra- or post-operatively </t>
  </si>
  <si>
    <t>1725</t>
  </si>
  <si>
    <t>Cochlear Implants : Neural Response Telemetry : intra-operatively (during cochlear implant surgery)</t>
  </si>
  <si>
    <t>1730</t>
  </si>
  <si>
    <t>Cochlear Implants : Neural Response Telemetry : post-operatively (after cochlear implant surgery)</t>
  </si>
  <si>
    <t>1735</t>
  </si>
  <si>
    <t>Cochlear Implants : Electrical Stapedius Reflex Thresholds : intra-operatively only</t>
  </si>
  <si>
    <t>1740</t>
  </si>
  <si>
    <t>Cochlear Implants : Comprehensive speech perception testing, pre- and post-cochlear implant, per 15min (max 45min)</t>
  </si>
  <si>
    <t>H.</t>
  </si>
  <si>
    <t xml:space="preserve">Hearing Amplification / Hearing Aids </t>
  </si>
  <si>
    <t>1800</t>
  </si>
  <si>
    <t>Hearing aid evaluation - per ear</t>
  </si>
  <si>
    <t>1805</t>
  </si>
  <si>
    <t>Free Field Hearing Aid Evaluation : Pure tone and speech (with and without lipreading)</t>
  </si>
  <si>
    <t>1810</t>
  </si>
  <si>
    <t>Insertion gain measurement, per ear</t>
  </si>
  <si>
    <t>1815</t>
  </si>
  <si>
    <t>Re-programming of hearing aid, per ear</t>
  </si>
  <si>
    <t>1820</t>
  </si>
  <si>
    <t>Technical adjustment of hearing aid/device, per ear.</t>
  </si>
  <si>
    <t>1825</t>
  </si>
  <si>
    <t>Repairs to hearing aids</t>
  </si>
  <si>
    <t>1830</t>
  </si>
  <si>
    <t>Global charge for supply and fitting of hearing aid and follow-up (By arrangement with scheme).</t>
  </si>
  <si>
    <t>NOTES:</t>
  </si>
  <si>
    <t>1</t>
  </si>
  <si>
    <t>2</t>
  </si>
  <si>
    <t>Standard equipment costs have not been recovered by audiologists due to insufficient rates being paid by funders New code 1340 introduced to recover these costs where the relevant tests are  performed</t>
  </si>
  <si>
    <t>3</t>
  </si>
  <si>
    <t>Special equipment is also used for other advanced tests and the previous RPL introduced a tiered RCF to recover these costs but only to a limited extent.</t>
  </si>
  <si>
    <t>4</t>
  </si>
  <si>
    <t xml:space="preserve">RCF's vary due to difference in cost of  special equipment utilised for various codes </t>
  </si>
  <si>
    <t>5</t>
  </si>
  <si>
    <t>Healthman guideline tariff was increased by 7.2% from 2015, which is based on a calculation from an independant actuary</t>
  </si>
  <si>
    <t xml:space="preserve">The above schedule is based on information avaiable to HealthMan and HealthMan will NOT be held responcible for any losses incurred by practitioners resulting from this schedule. </t>
  </si>
  <si>
    <t>6</t>
  </si>
  <si>
    <t>Codes marked in "RED" is where Discovery Never Increased their Tariffs Effective 2005 to Adjusted "NHRPL" Tariffs</t>
  </si>
  <si>
    <t>Required where hearing evaluations or diagnostic testing are performed on children under 5 and other "difficult to test" patients</t>
  </si>
  <si>
    <t>New Codes to Audiology are marked in "GREEN"</t>
  </si>
  <si>
    <t>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</si>
</sst>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_ ;_ * \-#,##0.000_ ;_ * &quot;-&quot;??_ ;_ @_ "/>
    <numFmt numFmtId="166" formatCode="[$R-1C09]\ #,##0.00"/>
  </numFmts>
  <fonts count="22" x14ac:knownFonts="1">
    <font>
      <sz val="10"/>
      <name val="Arial"/>
    </font>
    <font>
      <sz val="10"/>
      <name val="Arial"/>
    </font>
    <font>
      <b/>
      <sz val="18"/>
      <name val="Calibri"/>
      <family val="2"/>
      <scheme val="minor"/>
    </font>
    <font>
      <sz val="10"/>
      <name val="Calibri"/>
      <family val="2"/>
      <scheme val="minor"/>
    </font>
    <font>
      <b/>
      <sz val="8"/>
      <name val="Calibri"/>
      <family val="2"/>
      <scheme val="minor"/>
    </font>
    <font>
      <b/>
      <sz val="10"/>
      <name val="Calibri"/>
      <family val="2"/>
      <scheme val="minor"/>
    </font>
    <font>
      <b/>
      <u/>
      <sz val="12"/>
      <name val="Calibri"/>
      <family val="2"/>
      <scheme val="minor"/>
    </font>
    <font>
      <b/>
      <i/>
      <u/>
      <sz val="10"/>
      <name val="Calibri"/>
      <family val="2"/>
      <scheme val="minor"/>
    </font>
    <font>
      <b/>
      <u/>
      <sz val="10"/>
      <name val="Calibri"/>
      <family val="2"/>
      <scheme val="minor"/>
    </font>
    <font>
      <b/>
      <sz val="10"/>
      <color indexed="10"/>
      <name val="Calibri"/>
      <family val="2"/>
      <scheme val="minor"/>
    </font>
    <font>
      <b/>
      <u/>
      <sz val="10"/>
      <color indexed="10"/>
      <name val="Calibri"/>
      <family val="2"/>
      <scheme val="minor"/>
    </font>
    <font>
      <sz val="10"/>
      <color indexed="10"/>
      <name val="Calibri"/>
      <family val="2"/>
      <scheme val="minor"/>
    </font>
    <font>
      <b/>
      <sz val="10"/>
      <name val="Arial"/>
      <family val="2"/>
    </font>
    <font>
      <sz val="10"/>
      <name val="Arial"/>
      <family val="2"/>
    </font>
    <font>
      <i/>
      <sz val="10"/>
      <color indexed="17"/>
      <name val="Arial"/>
      <family val="2"/>
    </font>
    <font>
      <b/>
      <i/>
      <u/>
      <sz val="10"/>
      <name val="Arial"/>
      <family val="2"/>
    </font>
    <font>
      <i/>
      <sz val="10"/>
      <name val="Arial"/>
      <family val="2"/>
    </font>
    <font>
      <b/>
      <sz val="10"/>
      <color rgb="FFFF0000"/>
      <name val="Arial"/>
      <family val="2"/>
    </font>
    <font>
      <b/>
      <sz val="10"/>
      <color rgb="FF00B050"/>
      <name val="Arial"/>
      <family val="2"/>
    </font>
    <font>
      <b/>
      <sz val="10"/>
      <color rgb="FF00B050"/>
      <name val="Calibri"/>
      <family val="2"/>
      <scheme val="minor"/>
    </font>
    <font>
      <b/>
      <u/>
      <sz val="10"/>
      <color rgb="FFFF0000"/>
      <name val="Arial"/>
      <family val="2"/>
    </font>
    <font>
      <b/>
      <sz val="10"/>
      <color rgb="FF0070C0"/>
      <name val="Arial"/>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3">
    <xf numFmtId="0" fontId="0" fillId="0" borderId="0"/>
    <xf numFmtId="164" fontId="1" fillId="0" borderId="0" applyFont="0" applyFill="0" applyBorder="0" applyAlignment="0" applyProtection="0"/>
    <xf numFmtId="0" fontId="1" fillId="0" borderId="0"/>
  </cellStyleXfs>
  <cellXfs count="204">
    <xf numFmtId="0" fontId="0" fillId="0" borderId="0" xfId="0"/>
    <xf numFmtId="0" fontId="2" fillId="3" borderId="2" xfId="0" applyFont="1" applyFill="1" applyBorder="1" applyAlignment="1" applyProtection="1">
      <protection hidden="1"/>
    </xf>
    <xf numFmtId="0" fontId="2" fillId="3" borderId="3" xfId="0" applyFont="1" applyFill="1" applyBorder="1" applyAlignment="1" applyProtection="1">
      <protection hidden="1"/>
    </xf>
    <xf numFmtId="0" fontId="3" fillId="2" borderId="0" xfId="0" applyFont="1" applyFill="1" applyBorder="1" applyProtection="1">
      <protection hidden="1"/>
    </xf>
    <xf numFmtId="49" fontId="3" fillId="2" borderId="4" xfId="0" applyNumberFormat="1" applyFont="1" applyFill="1" applyBorder="1" applyProtection="1">
      <protection hidden="1"/>
    </xf>
    <xf numFmtId="0" fontId="4" fillId="2" borderId="0" xfId="0" applyFont="1" applyFill="1" applyBorder="1" applyAlignment="1" applyProtection="1">
      <alignment horizontal="left" wrapText="1"/>
      <protection hidden="1"/>
    </xf>
    <xf numFmtId="164" fontId="4" fillId="2" borderId="0" xfId="1" applyFont="1" applyFill="1" applyBorder="1" applyProtection="1">
      <protection hidden="1"/>
    </xf>
    <xf numFmtId="164" fontId="3" fillId="2" borderId="0" xfId="1" applyFont="1" applyFill="1" applyBorder="1" applyProtection="1">
      <protection hidden="1"/>
    </xf>
    <xf numFmtId="165" fontId="3" fillId="2" borderId="0" xfId="1" applyNumberFormat="1" applyFont="1" applyFill="1" applyBorder="1" applyProtection="1">
      <protection hidden="1"/>
    </xf>
    <xf numFmtId="164" fontId="5" fillId="2" borderId="0" xfId="1" applyFont="1" applyFill="1" applyBorder="1" applyProtection="1">
      <protection hidden="1"/>
    </xf>
    <xf numFmtId="165" fontId="5" fillId="2" borderId="0" xfId="1" applyNumberFormat="1" applyFont="1" applyFill="1" applyBorder="1" applyProtection="1">
      <protection hidden="1"/>
    </xf>
    <xf numFmtId="164" fontId="3" fillId="2" borderId="0" xfId="1" applyNumberFormat="1" applyFont="1" applyFill="1" applyBorder="1" applyProtection="1">
      <protection hidden="1"/>
    </xf>
    <xf numFmtId="49" fontId="5" fillId="2" borderId="4" xfId="0" applyNumberFormat="1" applyFont="1" applyFill="1" applyBorder="1" applyAlignment="1" applyProtection="1">
      <alignment horizontal="center"/>
      <protection hidden="1"/>
    </xf>
    <xf numFmtId="0" fontId="5" fillId="2" borderId="0" xfId="0" applyFont="1" applyFill="1" applyBorder="1" applyAlignment="1" applyProtection="1">
      <alignment horizontal="left" wrapText="1"/>
      <protection hidden="1"/>
    </xf>
    <xf numFmtId="164" fontId="5" fillId="5" borderId="1" xfId="1" applyFont="1" applyFill="1" applyBorder="1" applyAlignment="1" applyProtection="1">
      <alignment horizontal="center" wrapText="1"/>
      <protection hidden="1"/>
    </xf>
    <xf numFmtId="165" fontId="5" fillId="5" borderId="1" xfId="1" applyNumberFormat="1" applyFont="1" applyFill="1" applyBorder="1" applyAlignment="1" applyProtection="1">
      <alignment wrapText="1"/>
      <protection hidden="1"/>
    </xf>
    <xf numFmtId="165" fontId="5" fillId="5" borderId="1" xfId="1" applyNumberFormat="1" applyFont="1" applyFill="1" applyBorder="1" applyAlignment="1" applyProtection="1">
      <alignment horizontal="center" wrapText="1"/>
      <protection hidden="1"/>
    </xf>
    <xf numFmtId="164" fontId="7" fillId="4" borderId="1" xfId="1" applyFont="1" applyFill="1" applyBorder="1" applyAlignment="1" applyProtection="1">
      <alignment horizontal="center" wrapText="1"/>
      <protection hidden="1"/>
    </xf>
    <xf numFmtId="165" fontId="7" fillId="4" borderId="1" xfId="1" applyNumberFormat="1" applyFont="1" applyFill="1" applyBorder="1" applyAlignment="1" applyProtection="1">
      <alignment horizontal="center" wrapText="1"/>
      <protection hidden="1"/>
    </xf>
    <xf numFmtId="49" fontId="5" fillId="3" borderId="2" xfId="0" applyNumberFormat="1" applyFont="1" applyFill="1" applyBorder="1" applyAlignment="1" applyProtection="1">
      <alignment horizontal="center"/>
      <protection hidden="1"/>
    </xf>
    <xf numFmtId="0" fontId="8" fillId="3" borderId="3" xfId="0" applyFont="1" applyFill="1" applyBorder="1" applyAlignment="1" applyProtection="1">
      <alignment horizontal="left" wrapText="1"/>
      <protection hidden="1"/>
    </xf>
    <xf numFmtId="0" fontId="3" fillId="3" borderId="3" xfId="1" applyNumberFormat="1" applyFont="1" applyFill="1" applyBorder="1" applyProtection="1">
      <protection hidden="1"/>
    </xf>
    <xf numFmtId="164" fontId="3" fillId="3" borderId="3" xfId="1" applyFont="1" applyFill="1" applyBorder="1" applyProtection="1">
      <protection hidden="1"/>
    </xf>
    <xf numFmtId="165" fontId="3" fillId="3" borderId="3" xfId="1" applyNumberFormat="1" applyFont="1" applyFill="1" applyBorder="1" applyProtection="1">
      <protection hidden="1"/>
    </xf>
    <xf numFmtId="164" fontId="5" fillId="3" borderId="3" xfId="1" applyFont="1" applyFill="1" applyBorder="1" applyProtection="1">
      <protection hidden="1"/>
    </xf>
    <xf numFmtId="164" fontId="5" fillId="2" borderId="13" xfId="1" applyFont="1" applyFill="1" applyBorder="1" applyProtection="1">
      <protection hidden="1"/>
    </xf>
    <xf numFmtId="165" fontId="5" fillId="2" borderId="13" xfId="1" applyNumberFormat="1" applyFont="1" applyFill="1" applyBorder="1" applyProtection="1">
      <protection hidden="1"/>
    </xf>
    <xf numFmtId="164" fontId="5" fillId="2" borderId="13" xfId="1" applyNumberFormat="1" applyFont="1" applyFill="1" applyBorder="1" applyProtection="1">
      <protection hidden="1"/>
    </xf>
    <xf numFmtId="164" fontId="9" fillId="2" borderId="13" xfId="1" applyFont="1" applyFill="1" applyBorder="1" applyProtection="1">
      <protection hidden="1"/>
    </xf>
    <xf numFmtId="49" fontId="3" fillId="2" borderId="0" xfId="0" applyNumberFormat="1" applyFont="1" applyFill="1" applyBorder="1" applyProtection="1">
      <protection hidden="1"/>
    </xf>
    <xf numFmtId="0" fontId="3" fillId="2" borderId="0" xfId="0" applyFont="1" applyFill="1" applyBorder="1" applyAlignment="1" applyProtection="1">
      <alignment horizontal="left" wrapText="1"/>
      <protection hidden="1"/>
    </xf>
    <xf numFmtId="164" fontId="2" fillId="3" borderId="3" xfId="1" applyFont="1" applyFill="1" applyBorder="1" applyAlignment="1" applyProtection="1">
      <protection hidden="1"/>
    </xf>
    <xf numFmtId="164" fontId="5" fillId="5" borderId="1" xfId="1" applyFont="1" applyFill="1" applyBorder="1" applyAlignment="1" applyProtection="1">
      <alignment wrapText="1"/>
      <protection hidden="1"/>
    </xf>
    <xf numFmtId="165" fontId="5" fillId="4" borderId="15" xfId="1" applyNumberFormat="1" applyFont="1" applyFill="1" applyBorder="1" applyAlignment="1" applyProtection="1">
      <alignment horizontal="center" wrapText="1"/>
      <protection hidden="1"/>
    </xf>
    <xf numFmtId="164" fontId="5" fillId="4" borderId="15" xfId="1" applyFont="1" applyFill="1" applyBorder="1" applyAlignment="1" applyProtection="1">
      <alignment horizontal="center" wrapText="1"/>
      <protection hidden="1"/>
    </xf>
    <xf numFmtId="165" fontId="5" fillId="0" borderId="14" xfId="1" applyNumberFormat="1" applyFont="1" applyFill="1" applyBorder="1" applyProtection="1">
      <protection hidden="1"/>
    </xf>
    <xf numFmtId="0" fontId="6" fillId="3" borderId="2" xfId="0" applyFont="1" applyFill="1" applyBorder="1" applyAlignment="1" applyProtection="1">
      <protection hidden="1"/>
    </xf>
    <xf numFmtId="0" fontId="6" fillId="3" borderId="3" xfId="0" applyFont="1" applyFill="1" applyBorder="1" applyAlignment="1" applyProtection="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165" fontId="3" fillId="3" borderId="6" xfId="1" applyNumberFormat="1" applyFont="1" applyFill="1" applyBorder="1" applyProtection="1">
      <protection hidden="1"/>
    </xf>
    <xf numFmtId="49" fontId="9" fillId="2" borderId="13" xfId="0" applyNumberFormat="1" applyFont="1" applyFill="1" applyBorder="1" applyAlignment="1" applyProtection="1">
      <alignment horizontal="center"/>
      <protection hidden="1"/>
    </xf>
    <xf numFmtId="0" fontId="10" fillId="2" borderId="13" xfId="0" applyFont="1" applyFill="1" applyBorder="1" applyAlignment="1" applyProtection="1">
      <alignment horizontal="left" wrapText="1"/>
      <protection hidden="1"/>
    </xf>
    <xf numFmtId="0" fontId="11" fillId="2" borderId="13" xfId="0" applyFont="1" applyFill="1" applyBorder="1" applyProtection="1">
      <protection hidden="1"/>
    </xf>
    <xf numFmtId="164" fontId="11" fillId="2" borderId="13" xfId="1" applyFont="1" applyFill="1" applyBorder="1" applyProtection="1">
      <protection hidden="1"/>
    </xf>
    <xf numFmtId="165" fontId="3" fillId="2" borderId="14" xfId="1" applyNumberFormat="1" applyFont="1" applyFill="1" applyBorder="1" applyProtection="1">
      <protection hidden="1"/>
    </xf>
    <xf numFmtId="165" fontId="2" fillId="3" borderId="3" xfId="1" applyNumberFormat="1" applyFont="1" applyFill="1" applyBorder="1" applyAlignment="1" applyProtection="1">
      <protection hidden="1"/>
    </xf>
    <xf numFmtId="165" fontId="6" fillId="3" borderId="3" xfId="1" applyNumberFormat="1" applyFont="1" applyFill="1" applyBorder="1" applyAlignment="1" applyProtection="1">
      <protection hidden="1"/>
    </xf>
    <xf numFmtId="165" fontId="3" fillId="2" borderId="17" xfId="1" applyNumberFormat="1" applyFont="1" applyFill="1" applyBorder="1" applyProtection="1">
      <protection hidden="1"/>
    </xf>
    <xf numFmtId="165" fontId="3" fillId="2" borderId="16" xfId="1" applyNumberFormat="1" applyFont="1" applyFill="1" applyBorder="1" applyProtection="1">
      <protection hidden="1"/>
    </xf>
    <xf numFmtId="165" fontId="2" fillId="3" borderId="6" xfId="1" applyNumberFormat="1" applyFont="1" applyFill="1" applyBorder="1" applyAlignment="1" applyProtection="1">
      <protection hidden="1"/>
    </xf>
    <xf numFmtId="165" fontId="6" fillId="3" borderId="6" xfId="1" applyNumberFormat="1" applyFont="1" applyFill="1" applyBorder="1" applyAlignment="1" applyProtection="1">
      <protection hidden="1"/>
    </xf>
    <xf numFmtId="165" fontId="19" fillId="2" borderId="14" xfId="1" applyNumberFormat="1" applyFont="1" applyFill="1" applyBorder="1" applyProtection="1">
      <protection hidden="1"/>
    </xf>
    <xf numFmtId="0" fontId="19" fillId="2" borderId="0" xfId="0" applyFont="1" applyFill="1" applyBorder="1" applyProtection="1">
      <protection hidden="1"/>
    </xf>
    <xf numFmtId="49" fontId="5" fillId="4" borderId="15" xfId="0" applyNumberFormat="1" applyFont="1" applyFill="1" applyBorder="1" applyAlignment="1" applyProtection="1">
      <alignment horizontal="center"/>
      <protection hidden="1"/>
    </xf>
    <xf numFmtId="0" fontId="5" fillId="2" borderId="12" xfId="0" applyFont="1" applyFill="1" applyBorder="1" applyAlignment="1" applyProtection="1">
      <alignment horizontal="center" wrapText="1"/>
      <protection hidden="1"/>
    </xf>
    <xf numFmtId="0" fontId="5" fillId="4" borderId="15" xfId="1" applyNumberFormat="1" applyFont="1" applyFill="1" applyBorder="1" applyAlignment="1" applyProtection="1">
      <alignment horizontal="center" wrapText="1"/>
      <protection hidden="1"/>
    </xf>
    <xf numFmtId="0" fontId="5" fillId="5" borderId="1" xfId="1" applyNumberFormat="1" applyFont="1" applyFill="1" applyBorder="1" applyAlignment="1" applyProtection="1">
      <alignment horizontal="center" wrapText="1"/>
      <protection hidden="1"/>
    </xf>
    <xf numFmtId="0" fontId="7" fillId="4" borderId="1" xfId="1" applyNumberFormat="1" applyFont="1" applyFill="1" applyBorder="1" applyAlignment="1" applyProtection="1">
      <alignment horizontal="center" wrapText="1"/>
      <protection hidden="1"/>
    </xf>
    <xf numFmtId="49" fontId="12" fillId="2" borderId="14" xfId="0" applyNumberFormat="1" applyFont="1" applyFill="1" applyBorder="1" applyAlignment="1" applyProtection="1">
      <alignment horizontal="center"/>
      <protection hidden="1"/>
    </xf>
    <xf numFmtId="49" fontId="12" fillId="2" borderId="14" xfId="0" applyNumberFormat="1" applyFont="1" applyFill="1" applyBorder="1" applyAlignment="1" applyProtection="1">
      <alignment horizontal="center" wrapText="1"/>
      <protection hidden="1"/>
    </xf>
    <xf numFmtId="0" fontId="12" fillId="2" borderId="14" xfId="0" applyNumberFormat="1" applyFont="1" applyFill="1" applyBorder="1" applyAlignment="1" applyProtection="1">
      <alignment horizontal="center"/>
      <protection hidden="1"/>
    </xf>
    <xf numFmtId="165" fontId="12" fillId="2" borderId="14" xfId="1" applyNumberFormat="1" applyFont="1" applyFill="1" applyBorder="1" applyAlignment="1" applyProtection="1">
      <alignment horizontal="center"/>
      <protection hidden="1"/>
    </xf>
    <xf numFmtId="0" fontId="0" fillId="2" borderId="14" xfId="0" applyFill="1" applyBorder="1" applyProtection="1">
      <protection hidden="1"/>
    </xf>
    <xf numFmtId="164" fontId="12" fillId="2" borderId="14" xfId="1" applyFont="1" applyFill="1" applyBorder="1" applyAlignment="1" applyProtection="1">
      <alignment horizontal="center"/>
      <protection hidden="1"/>
    </xf>
    <xf numFmtId="49" fontId="13" fillId="0" borderId="14" xfId="0" applyNumberFormat="1" applyFont="1" applyFill="1" applyBorder="1" applyProtection="1">
      <protection hidden="1"/>
    </xf>
    <xf numFmtId="0" fontId="13" fillId="0" borderId="14" xfId="0" applyFont="1" applyFill="1" applyBorder="1" applyAlignment="1" applyProtection="1">
      <alignment wrapText="1"/>
      <protection hidden="1"/>
    </xf>
    <xf numFmtId="0" fontId="13" fillId="0" borderId="14" xfId="0" applyNumberFormat="1" applyFont="1" applyFill="1" applyBorder="1" applyProtection="1">
      <protection hidden="1"/>
    </xf>
    <xf numFmtId="2" fontId="13" fillId="0" borderId="14" xfId="0" applyNumberFormat="1" applyFont="1" applyFill="1" applyBorder="1" applyProtection="1">
      <protection hidden="1"/>
    </xf>
    <xf numFmtId="165" fontId="13" fillId="0" borderId="14" xfId="1" applyNumberFormat="1" applyFont="1" applyFill="1" applyBorder="1" applyProtection="1">
      <protection hidden="1"/>
    </xf>
    <xf numFmtId="2" fontId="13" fillId="6" borderId="14" xfId="0" applyNumberFormat="1" applyFont="1" applyFill="1" applyBorder="1" applyProtection="1">
      <protection hidden="1"/>
    </xf>
    <xf numFmtId="165" fontId="13" fillId="6" borderId="14" xfId="1" applyNumberFormat="1" applyFont="1" applyFill="1" applyBorder="1" applyProtection="1">
      <protection hidden="1"/>
    </xf>
    <xf numFmtId="2" fontId="13" fillId="0" borderId="14" xfId="0" applyNumberFormat="1" applyFont="1" applyBorder="1" applyProtection="1">
      <protection hidden="1"/>
    </xf>
    <xf numFmtId="164" fontId="13" fillId="0" borderId="14" xfId="1" applyFont="1" applyFill="1" applyBorder="1" applyProtection="1">
      <protection hidden="1"/>
    </xf>
    <xf numFmtId="49" fontId="13" fillId="0" borderId="17" xfId="0" applyNumberFormat="1" applyFont="1" applyFill="1" applyBorder="1" applyProtection="1">
      <protection hidden="1"/>
    </xf>
    <xf numFmtId="0" fontId="13" fillId="0" borderId="17" xfId="0" applyFont="1" applyFill="1" applyBorder="1" applyAlignment="1" applyProtection="1">
      <alignment wrapText="1"/>
      <protection hidden="1"/>
    </xf>
    <xf numFmtId="0" fontId="13" fillId="0" borderId="17" xfId="0" applyNumberFormat="1" applyFont="1" applyFill="1" applyBorder="1" applyProtection="1">
      <protection hidden="1"/>
    </xf>
    <xf numFmtId="2" fontId="13" fillId="0" borderId="17" xfId="0" applyNumberFormat="1" applyFont="1" applyFill="1" applyBorder="1" applyProtection="1">
      <protection hidden="1"/>
    </xf>
    <xf numFmtId="165" fontId="13" fillId="0" borderId="17" xfId="1" applyNumberFormat="1" applyFont="1" applyFill="1" applyBorder="1" applyProtection="1">
      <protection hidden="1"/>
    </xf>
    <xf numFmtId="2" fontId="13" fillId="0" borderId="17" xfId="2" applyNumberFormat="1" applyFont="1" applyFill="1" applyBorder="1" applyProtection="1">
      <protection hidden="1"/>
    </xf>
    <xf numFmtId="164" fontId="13" fillId="0" borderId="17" xfId="1" applyFont="1" applyFill="1" applyBorder="1" applyProtection="1">
      <protection hidden="1"/>
    </xf>
    <xf numFmtId="165" fontId="13" fillId="6" borderId="17" xfId="1" applyNumberFormat="1" applyFont="1" applyFill="1" applyBorder="1" applyProtection="1">
      <protection hidden="1"/>
    </xf>
    <xf numFmtId="49" fontId="13" fillId="3" borderId="2" xfId="0" applyNumberFormat="1" applyFont="1" applyFill="1" applyBorder="1" applyProtection="1">
      <protection hidden="1"/>
    </xf>
    <xf numFmtId="0" fontId="12" fillId="3" borderId="3" xfId="0" applyFont="1" applyFill="1" applyBorder="1" applyAlignment="1" applyProtection="1">
      <alignment wrapText="1"/>
      <protection hidden="1"/>
    </xf>
    <xf numFmtId="0" fontId="13" fillId="3" borderId="3" xfId="0" applyNumberFormat="1" applyFont="1" applyFill="1" applyBorder="1" applyProtection="1">
      <protection hidden="1"/>
    </xf>
    <xf numFmtId="2" fontId="13" fillId="3" borderId="3" xfId="0" applyNumberFormat="1" applyFont="1" applyFill="1" applyBorder="1" applyProtection="1">
      <protection hidden="1"/>
    </xf>
    <xf numFmtId="165" fontId="13" fillId="3" borderId="3" xfId="1" applyNumberFormat="1" applyFont="1" applyFill="1" applyBorder="1" applyProtection="1">
      <protection hidden="1"/>
    </xf>
    <xf numFmtId="165" fontId="13" fillId="3" borderId="6" xfId="1" applyNumberFormat="1" applyFont="1" applyFill="1" applyBorder="1" applyProtection="1">
      <protection hidden="1"/>
    </xf>
    <xf numFmtId="2" fontId="13" fillId="3" borderId="3" xfId="2" applyNumberFormat="1" applyFont="1" applyFill="1" applyBorder="1" applyProtection="1">
      <protection hidden="1"/>
    </xf>
    <xf numFmtId="164" fontId="13" fillId="3" borderId="3" xfId="1" applyFont="1" applyFill="1" applyBorder="1" applyProtection="1">
      <protection hidden="1"/>
    </xf>
    <xf numFmtId="49" fontId="13" fillId="0" borderId="16" xfId="0" applyNumberFormat="1" applyFont="1" applyFill="1" applyBorder="1" applyProtection="1">
      <protection hidden="1"/>
    </xf>
    <xf numFmtId="0" fontId="13" fillId="0" borderId="16" xfId="0" applyFont="1" applyFill="1" applyBorder="1" applyAlignment="1" applyProtection="1">
      <alignment wrapText="1"/>
      <protection hidden="1"/>
    </xf>
    <xf numFmtId="0" fontId="13" fillId="0" borderId="16" xfId="0" applyNumberFormat="1" applyFont="1" applyFill="1" applyBorder="1" applyProtection="1">
      <protection hidden="1"/>
    </xf>
    <xf numFmtId="2" fontId="13" fillId="0" borderId="16" xfId="0" applyNumberFormat="1" applyFont="1" applyFill="1" applyBorder="1" applyProtection="1">
      <protection hidden="1"/>
    </xf>
    <xf numFmtId="165" fontId="13" fillId="0" borderId="16" xfId="1" applyNumberFormat="1" applyFont="1" applyFill="1" applyBorder="1" applyProtection="1">
      <protection hidden="1"/>
    </xf>
    <xf numFmtId="2" fontId="13" fillId="0" borderId="16" xfId="2" applyNumberFormat="1" applyFont="1" applyFill="1" applyBorder="1" applyProtection="1">
      <protection hidden="1"/>
    </xf>
    <xf numFmtId="164" fontId="13" fillId="0" borderId="16" xfId="1" applyFont="1" applyFill="1" applyBorder="1" applyProtection="1">
      <protection hidden="1"/>
    </xf>
    <xf numFmtId="165" fontId="13" fillId="6" borderId="16" xfId="1" applyNumberFormat="1" applyFont="1" applyFill="1" applyBorder="1" applyProtection="1">
      <protection hidden="1"/>
    </xf>
    <xf numFmtId="2" fontId="13" fillId="0" borderId="14" xfId="2" applyNumberFormat="1" applyFont="1" applyFill="1" applyBorder="1" applyProtection="1">
      <protection hidden="1"/>
    </xf>
    <xf numFmtId="2" fontId="17" fillId="0" borderId="14" xfId="2" applyNumberFormat="1" applyFont="1" applyFill="1" applyBorder="1" applyProtection="1">
      <protection hidden="1"/>
    </xf>
    <xf numFmtId="165" fontId="17" fillId="0" borderId="14" xfId="1" applyNumberFormat="1" applyFont="1" applyFill="1" applyBorder="1" applyProtection="1">
      <protection hidden="1"/>
    </xf>
    <xf numFmtId="49" fontId="18" fillId="2" borderId="14" xfId="0" applyNumberFormat="1" applyFont="1" applyFill="1" applyBorder="1" applyProtection="1">
      <protection hidden="1"/>
    </xf>
    <xf numFmtId="0" fontId="18" fillId="2" borderId="14" xfId="0" applyFont="1" applyFill="1" applyBorder="1" applyAlignment="1" applyProtection="1">
      <alignment wrapText="1"/>
      <protection hidden="1"/>
    </xf>
    <xf numFmtId="0" fontId="18" fillId="2" borderId="14" xfId="0" applyNumberFormat="1" applyFont="1" applyFill="1" applyBorder="1" applyProtection="1">
      <protection hidden="1"/>
    </xf>
    <xf numFmtId="2" fontId="18" fillId="2" borderId="14" xfId="0" applyNumberFormat="1" applyFont="1" applyFill="1" applyBorder="1" applyProtection="1">
      <protection hidden="1"/>
    </xf>
    <xf numFmtId="165" fontId="18" fillId="2" borderId="14" xfId="1" applyNumberFormat="1" applyFont="1" applyFill="1" applyBorder="1" applyProtection="1">
      <protection hidden="1"/>
    </xf>
    <xf numFmtId="2" fontId="18" fillId="2" borderId="14" xfId="2" applyNumberFormat="1" applyFont="1" applyFill="1" applyBorder="1" applyProtection="1">
      <protection hidden="1"/>
    </xf>
    <xf numFmtId="164" fontId="18" fillId="2" borderId="14" xfId="1" applyFont="1" applyFill="1" applyBorder="1" applyProtection="1">
      <protection hidden="1"/>
    </xf>
    <xf numFmtId="49" fontId="12" fillId="3" borderId="2" xfId="0" applyNumberFormat="1" applyFont="1" applyFill="1" applyBorder="1" applyProtection="1">
      <protection hidden="1"/>
    </xf>
    <xf numFmtId="2" fontId="17" fillId="0" borderId="14" xfId="0" applyNumberFormat="1" applyFont="1" applyFill="1" applyBorder="1" applyProtection="1">
      <protection hidden="1"/>
    </xf>
    <xf numFmtId="0" fontId="13" fillId="0" borderId="14" xfId="0" applyFont="1" applyFill="1" applyBorder="1" applyProtection="1">
      <protection hidden="1"/>
    </xf>
    <xf numFmtId="0" fontId="13" fillId="0" borderId="14" xfId="0" applyNumberFormat="1" applyFont="1" applyFill="1" applyBorder="1" applyAlignment="1" applyProtection="1">
      <alignment wrapText="1"/>
      <protection hidden="1"/>
    </xf>
    <xf numFmtId="2" fontId="13" fillId="0" borderId="14" xfId="0" applyNumberFormat="1" applyFont="1" applyFill="1" applyBorder="1" applyAlignment="1" applyProtection="1">
      <alignment wrapText="1"/>
      <protection hidden="1"/>
    </xf>
    <xf numFmtId="165" fontId="13" fillId="0" borderId="14" xfId="1" applyNumberFormat="1" applyFont="1" applyFill="1" applyBorder="1" applyAlignment="1" applyProtection="1">
      <alignment wrapText="1"/>
      <protection hidden="1"/>
    </xf>
    <xf numFmtId="49" fontId="13" fillId="6" borderId="14" xfId="0" applyNumberFormat="1" applyFont="1" applyFill="1" applyBorder="1" applyProtection="1">
      <protection hidden="1"/>
    </xf>
    <xf numFmtId="0" fontId="13" fillId="6" borderId="14" xfId="0" applyFont="1" applyFill="1" applyBorder="1" applyAlignment="1" applyProtection="1">
      <alignment wrapText="1"/>
      <protection hidden="1"/>
    </xf>
    <xf numFmtId="0" fontId="13" fillId="6" borderId="14" xfId="0" applyNumberFormat="1" applyFont="1" applyFill="1" applyBorder="1" applyProtection="1">
      <protection hidden="1"/>
    </xf>
    <xf numFmtId="164" fontId="13" fillId="6" borderId="14" xfId="1" applyFont="1" applyFill="1" applyBorder="1" applyProtection="1">
      <protection hidden="1"/>
    </xf>
    <xf numFmtId="0" fontId="13" fillId="6" borderId="14" xfId="0" applyFont="1" applyFill="1" applyBorder="1" applyAlignment="1" applyProtection="1">
      <alignment horizontal="left"/>
      <protection hidden="1"/>
    </xf>
    <xf numFmtId="0" fontId="13" fillId="6" borderId="14" xfId="1" applyNumberFormat="1" applyFont="1" applyFill="1" applyBorder="1" applyProtection="1">
      <protection hidden="1"/>
    </xf>
    <xf numFmtId="2" fontId="13" fillId="6" borderId="14" xfId="1" applyNumberFormat="1" applyFont="1" applyFill="1" applyBorder="1" applyProtection="1">
      <protection hidden="1"/>
    </xf>
    <xf numFmtId="0" fontId="16" fillId="6" borderId="14" xfId="0" applyFont="1" applyFill="1" applyBorder="1" applyProtection="1">
      <protection hidden="1"/>
    </xf>
    <xf numFmtId="2" fontId="13" fillId="0" borderId="14" xfId="1" applyNumberFormat="1" applyFont="1" applyFill="1" applyBorder="1" applyProtection="1">
      <protection hidden="1"/>
    </xf>
    <xf numFmtId="0" fontId="13" fillId="2" borderId="14" xfId="0" applyFont="1" applyFill="1" applyBorder="1" applyProtection="1">
      <protection hidden="1"/>
    </xf>
    <xf numFmtId="0" fontId="14" fillId="6" borderId="14" xfId="0" applyFont="1" applyFill="1" applyBorder="1" applyProtection="1">
      <protection hidden="1"/>
    </xf>
    <xf numFmtId="0" fontId="13" fillId="6" borderId="14" xfId="0" applyFont="1" applyFill="1" applyBorder="1" applyProtection="1">
      <protection hidden="1"/>
    </xf>
    <xf numFmtId="4" fontId="13" fillId="0" borderId="14" xfId="0" applyNumberFormat="1" applyFont="1" applyFill="1" applyBorder="1" applyAlignment="1" applyProtection="1">
      <alignment horizontal="right" vertical="center"/>
      <protection hidden="1"/>
    </xf>
    <xf numFmtId="1" fontId="13" fillId="6" borderId="14" xfId="0" applyNumberFormat="1" applyFont="1" applyFill="1" applyBorder="1" applyProtection="1">
      <protection hidden="1"/>
    </xf>
    <xf numFmtId="49" fontId="0" fillId="6" borderId="14" xfId="0" applyNumberFormat="1" applyFill="1" applyBorder="1" applyProtection="1">
      <protection hidden="1"/>
    </xf>
    <xf numFmtId="0" fontId="0" fillId="6" borderId="14" xfId="0" applyFill="1" applyBorder="1" applyAlignment="1" applyProtection="1">
      <alignment wrapText="1"/>
      <protection hidden="1"/>
    </xf>
    <xf numFmtId="165" fontId="0" fillId="0" borderId="14" xfId="1" applyNumberFormat="1" applyFont="1" applyFill="1" applyBorder="1" applyProtection="1">
      <protection hidden="1"/>
    </xf>
    <xf numFmtId="2" fontId="0" fillId="0" borderId="14" xfId="0" applyNumberFormat="1" applyFill="1" applyBorder="1" applyProtection="1">
      <protection hidden="1"/>
    </xf>
    <xf numFmtId="164" fontId="0" fillId="0" borderId="14" xfId="1" applyFont="1" applyFill="1" applyBorder="1" applyProtection="1">
      <protection hidden="1"/>
    </xf>
    <xf numFmtId="49" fontId="0" fillId="6" borderId="17" xfId="0" applyNumberFormat="1" applyFill="1" applyBorder="1" applyProtection="1">
      <protection hidden="1"/>
    </xf>
    <xf numFmtId="0" fontId="0" fillId="6" borderId="17" xfId="0" applyFill="1" applyBorder="1" applyAlignment="1" applyProtection="1">
      <alignment wrapText="1"/>
      <protection hidden="1"/>
    </xf>
    <xf numFmtId="0" fontId="13" fillId="6" borderId="17" xfId="0" applyNumberFormat="1" applyFont="1" applyFill="1" applyBorder="1" applyProtection="1">
      <protection hidden="1"/>
    </xf>
    <xf numFmtId="1" fontId="13" fillId="6" borderId="17" xfId="0" applyNumberFormat="1" applyFont="1" applyFill="1" applyBorder="1" applyProtection="1">
      <protection hidden="1"/>
    </xf>
    <xf numFmtId="2" fontId="13" fillId="6" borderId="17" xfId="0" applyNumberFormat="1" applyFont="1" applyFill="1" applyBorder="1" applyProtection="1">
      <protection hidden="1"/>
    </xf>
    <xf numFmtId="165" fontId="0" fillId="0" borderId="17" xfId="1" applyNumberFormat="1" applyFont="1" applyFill="1" applyBorder="1" applyProtection="1">
      <protection hidden="1"/>
    </xf>
    <xf numFmtId="2" fontId="0" fillId="0" borderId="17" xfId="0" applyNumberFormat="1" applyFill="1" applyBorder="1" applyProtection="1">
      <protection hidden="1"/>
    </xf>
    <xf numFmtId="164" fontId="0" fillId="0" borderId="17" xfId="1" applyFont="1" applyFill="1" applyBorder="1" applyProtection="1">
      <protection hidden="1"/>
    </xf>
    <xf numFmtId="49" fontId="0" fillId="2" borderId="8" xfId="0" applyNumberFormat="1" applyFill="1" applyBorder="1" applyAlignment="1" applyProtection="1">
      <alignment wrapText="1"/>
      <protection hidden="1"/>
    </xf>
    <xf numFmtId="0" fontId="20" fillId="2" borderId="9" xfId="0" applyFont="1" applyFill="1" applyBorder="1" applyAlignment="1" applyProtection="1">
      <alignment wrapText="1"/>
      <protection hidden="1"/>
    </xf>
    <xf numFmtId="0" fontId="13" fillId="2" borderId="9" xfId="0" applyNumberFormat="1" applyFont="1" applyFill="1" applyBorder="1" applyAlignment="1" applyProtection="1">
      <alignment wrapText="1"/>
      <protection hidden="1"/>
    </xf>
    <xf numFmtId="0" fontId="13" fillId="2" borderId="9" xfId="0" applyFont="1" applyFill="1" applyBorder="1" applyAlignment="1" applyProtection="1">
      <alignment wrapText="1"/>
      <protection hidden="1"/>
    </xf>
    <xf numFmtId="165" fontId="13" fillId="2" borderId="9" xfId="1" applyNumberFormat="1" applyFont="1" applyFill="1" applyBorder="1" applyAlignment="1" applyProtection="1">
      <alignment wrapText="1"/>
      <protection hidden="1"/>
    </xf>
    <xf numFmtId="166" fontId="13" fillId="2" borderId="9" xfId="0" applyNumberFormat="1" applyFont="1" applyFill="1" applyBorder="1" applyAlignment="1" applyProtection="1">
      <alignment wrapText="1"/>
      <protection hidden="1"/>
    </xf>
    <xf numFmtId="164" fontId="13" fillId="2" borderId="9" xfId="1" applyFont="1" applyFill="1" applyBorder="1" applyAlignment="1" applyProtection="1">
      <alignment wrapText="1"/>
      <protection hidden="1"/>
    </xf>
    <xf numFmtId="165" fontId="13" fillId="2" borderId="10" xfId="1" applyNumberFormat="1" applyFont="1" applyFill="1" applyBorder="1" applyAlignment="1" applyProtection="1">
      <alignment wrapText="1"/>
      <protection hidden="1"/>
    </xf>
    <xf numFmtId="49" fontId="21" fillId="2" borderId="4" xfId="0" applyNumberFormat="1" applyFont="1" applyFill="1" applyBorder="1" applyAlignment="1" applyProtection="1">
      <alignment horizontal="center" wrapText="1"/>
      <protection hidden="1"/>
    </xf>
    <xf numFmtId="0" fontId="21" fillId="2" borderId="0" xfId="0" applyFont="1" applyFill="1" applyBorder="1" applyAlignment="1" applyProtection="1">
      <protection hidden="1"/>
    </xf>
    <xf numFmtId="0" fontId="21" fillId="2" borderId="0" xfId="0" applyNumberFormat="1" applyFont="1" applyFill="1" applyBorder="1" applyAlignment="1" applyProtection="1">
      <protection hidden="1"/>
    </xf>
    <xf numFmtId="165" fontId="21" fillId="2" borderId="0" xfId="1" applyNumberFormat="1" applyFont="1" applyFill="1" applyBorder="1" applyAlignment="1" applyProtection="1">
      <protection hidden="1"/>
    </xf>
    <xf numFmtId="165" fontId="21" fillId="2" borderId="0" xfId="1" applyNumberFormat="1" applyFont="1" applyFill="1" applyBorder="1" applyAlignment="1" applyProtection="1">
      <alignment horizontal="left"/>
      <protection hidden="1"/>
    </xf>
    <xf numFmtId="0" fontId="21" fillId="2" borderId="0" xfId="0" applyFont="1" applyFill="1" applyBorder="1" applyAlignment="1" applyProtection="1">
      <alignment horizontal="left" wrapText="1"/>
      <protection hidden="1"/>
    </xf>
    <xf numFmtId="165" fontId="21" fillId="2" borderId="0" xfId="1" applyNumberFormat="1" applyFont="1" applyFill="1" applyBorder="1" applyAlignment="1" applyProtection="1">
      <alignment horizontal="left" wrapText="1"/>
      <protection hidden="1"/>
    </xf>
    <xf numFmtId="0" fontId="21" fillId="2" borderId="0" xfId="0" applyFont="1" applyFill="1" applyBorder="1" applyAlignment="1" applyProtection="1">
      <alignment horizontal="left"/>
      <protection hidden="1"/>
    </xf>
    <xf numFmtId="164" fontId="21" fillId="2" borderId="0" xfId="1" applyFont="1" applyFill="1" applyBorder="1" applyAlignment="1" applyProtection="1">
      <alignment horizontal="left" wrapText="1"/>
      <protection hidden="1"/>
    </xf>
    <xf numFmtId="165" fontId="21" fillId="2" borderId="7" xfId="1" applyNumberFormat="1" applyFont="1" applyFill="1" applyBorder="1" applyAlignment="1" applyProtection="1">
      <alignment horizontal="left" wrapText="1"/>
      <protection hidden="1"/>
    </xf>
    <xf numFmtId="49" fontId="18" fillId="2" borderId="4" xfId="0" applyNumberFormat="1" applyFont="1" applyFill="1" applyBorder="1" applyAlignment="1" applyProtection="1">
      <alignment horizontal="center" wrapText="1"/>
      <protection hidden="1"/>
    </xf>
    <xf numFmtId="0" fontId="18" fillId="2" borderId="0" xfId="0" applyFont="1" applyFill="1" applyBorder="1" applyAlignment="1" applyProtection="1">
      <protection hidden="1"/>
    </xf>
    <xf numFmtId="0" fontId="0" fillId="2" borderId="0" xfId="0" applyNumberFormat="1" applyFill="1" applyBorder="1" applyAlignment="1" applyProtection="1">
      <protection hidden="1"/>
    </xf>
    <xf numFmtId="0" fontId="0" fillId="2" borderId="0" xfId="0" applyFill="1" applyBorder="1" applyAlignment="1" applyProtection="1">
      <protection hidden="1"/>
    </xf>
    <xf numFmtId="165" fontId="0" fillId="2" borderId="0" xfId="1" applyNumberFormat="1" applyFont="1" applyFill="1" applyBorder="1" applyAlignment="1" applyProtection="1">
      <protection hidden="1"/>
    </xf>
    <xf numFmtId="165" fontId="0" fillId="2" borderId="0" xfId="1" applyNumberFormat="1" applyFont="1" applyFill="1" applyBorder="1" applyAlignment="1" applyProtection="1">
      <alignment horizontal="left"/>
      <protection hidden="1"/>
    </xf>
    <xf numFmtId="0" fontId="0" fillId="2" borderId="0" xfId="0" applyFill="1" applyBorder="1" applyAlignment="1" applyProtection="1">
      <alignment horizontal="left" wrapText="1"/>
      <protection hidden="1"/>
    </xf>
    <xf numFmtId="165" fontId="0" fillId="2" borderId="0" xfId="1" applyNumberFormat="1" applyFont="1" applyFill="1" applyBorder="1" applyAlignment="1" applyProtection="1">
      <alignment horizontal="left" wrapText="1"/>
      <protection hidden="1"/>
    </xf>
    <xf numFmtId="0" fontId="0" fillId="2" borderId="0" xfId="0" applyFill="1" applyBorder="1" applyAlignment="1" applyProtection="1">
      <alignment horizontal="left"/>
      <protection hidden="1"/>
    </xf>
    <xf numFmtId="164" fontId="1" fillId="2" borderId="0" xfId="1" applyFont="1" applyFill="1" applyBorder="1" applyAlignment="1" applyProtection="1">
      <alignment horizontal="left" wrapText="1"/>
      <protection hidden="1"/>
    </xf>
    <xf numFmtId="165" fontId="0" fillId="2" borderId="7" xfId="1" applyNumberFormat="1" applyFont="1" applyFill="1" applyBorder="1" applyAlignment="1" applyProtection="1">
      <alignment horizontal="left" wrapText="1"/>
      <protection hidden="1"/>
    </xf>
    <xf numFmtId="49" fontId="17" fillId="2" borderId="4" xfId="0" applyNumberFormat="1" applyFont="1" applyFill="1" applyBorder="1" applyAlignment="1" applyProtection="1">
      <alignment horizontal="center" wrapText="1"/>
      <protection hidden="1"/>
    </xf>
    <xf numFmtId="49" fontId="0" fillId="2" borderId="4" xfId="0" applyNumberFormat="1" applyFill="1" applyBorder="1" applyAlignment="1" applyProtection="1">
      <alignment wrapText="1"/>
      <protection hidden="1"/>
    </xf>
    <xf numFmtId="165" fontId="13" fillId="2" borderId="0" xfId="1" applyNumberFormat="1" applyFont="1" applyFill="1" applyBorder="1" applyAlignment="1" applyProtection="1">
      <alignment wrapText="1"/>
      <protection hidden="1"/>
    </xf>
    <xf numFmtId="164" fontId="13" fillId="2" borderId="0" xfId="1" applyFont="1" applyFill="1" applyBorder="1" applyAlignment="1" applyProtection="1">
      <alignment wrapText="1"/>
      <protection hidden="1"/>
    </xf>
    <xf numFmtId="165" fontId="13" fillId="2" borderId="7" xfId="1" applyNumberFormat="1" applyFont="1" applyFill="1" applyBorder="1" applyAlignment="1" applyProtection="1">
      <alignment wrapText="1"/>
      <protection hidden="1"/>
    </xf>
    <xf numFmtId="0" fontId="15" fillId="3" borderId="8" xfId="0" applyFont="1" applyFill="1" applyBorder="1" applyProtection="1">
      <protection hidden="1"/>
    </xf>
    <xf numFmtId="0" fontId="0" fillId="3" borderId="9" xfId="0" applyFill="1" applyBorder="1" applyProtection="1">
      <protection hidden="1"/>
    </xf>
    <xf numFmtId="0" fontId="13" fillId="3" borderId="9" xfId="1" applyNumberFormat="1" applyFont="1" applyFill="1" applyBorder="1" applyProtection="1">
      <protection hidden="1"/>
    </xf>
    <xf numFmtId="165" fontId="13" fillId="3" borderId="9" xfId="1" applyNumberFormat="1" applyFont="1" applyFill="1" applyBorder="1" applyProtection="1">
      <protection hidden="1"/>
    </xf>
    <xf numFmtId="164" fontId="13" fillId="3" borderId="9" xfId="1" applyFont="1" applyFill="1" applyBorder="1" applyProtection="1">
      <protection hidden="1"/>
    </xf>
    <xf numFmtId="165" fontId="13" fillId="3" borderId="10" xfId="1" applyNumberFormat="1" applyFont="1" applyFill="1" applyBorder="1" applyProtection="1">
      <protection hidden="1"/>
    </xf>
    <xf numFmtId="0" fontId="16" fillId="3" borderId="4" xfId="0" applyFont="1" applyFill="1" applyBorder="1" applyAlignment="1" applyProtection="1">
      <protection hidden="1"/>
    </xf>
    <xf numFmtId="0" fontId="16" fillId="3" borderId="0" xfId="0" applyFont="1" applyFill="1" applyBorder="1" applyAlignment="1" applyProtection="1">
      <protection hidden="1"/>
    </xf>
    <xf numFmtId="0" fontId="16" fillId="3" borderId="0" xfId="0" applyNumberFormat="1" applyFont="1" applyFill="1" applyBorder="1" applyAlignment="1" applyProtection="1">
      <protection hidden="1"/>
    </xf>
    <xf numFmtId="165" fontId="16" fillId="3" borderId="0" xfId="1" applyNumberFormat="1" applyFont="1" applyFill="1" applyBorder="1" applyAlignment="1" applyProtection="1">
      <protection hidden="1"/>
    </xf>
    <xf numFmtId="165" fontId="13" fillId="3" borderId="0" xfId="1" applyNumberFormat="1" applyFont="1" applyFill="1" applyBorder="1" applyProtection="1">
      <protection hidden="1"/>
    </xf>
    <xf numFmtId="164" fontId="16" fillId="3" borderId="0" xfId="1" applyFont="1" applyFill="1" applyBorder="1" applyAlignment="1" applyProtection="1">
      <protection hidden="1"/>
    </xf>
    <xf numFmtId="165" fontId="16" fillId="3" borderId="7" xfId="1" applyNumberFormat="1" applyFont="1" applyFill="1" applyBorder="1" applyAlignment="1" applyProtection="1">
      <protection hidden="1"/>
    </xf>
    <xf numFmtId="49" fontId="0" fillId="3" borderId="11" xfId="0" applyNumberFormat="1" applyFill="1" applyBorder="1" applyProtection="1">
      <protection hidden="1"/>
    </xf>
    <xf numFmtId="0" fontId="0" fillId="3" borderId="5" xfId="0" applyFill="1" applyBorder="1" applyProtection="1">
      <protection hidden="1"/>
    </xf>
    <xf numFmtId="0" fontId="13" fillId="3" borderId="5" xfId="0" applyNumberFormat="1" applyFont="1" applyFill="1" applyBorder="1" applyProtection="1">
      <protection hidden="1"/>
    </xf>
    <xf numFmtId="0" fontId="13" fillId="3" borderId="5" xfId="0" applyFont="1" applyFill="1" applyBorder="1" applyProtection="1">
      <protection hidden="1"/>
    </xf>
    <xf numFmtId="165" fontId="13" fillId="3" borderId="5" xfId="1" applyNumberFormat="1" applyFont="1" applyFill="1" applyBorder="1" applyProtection="1">
      <protection hidden="1"/>
    </xf>
    <xf numFmtId="165" fontId="13" fillId="3" borderId="5" xfId="0" applyNumberFormat="1" applyFont="1" applyFill="1" applyBorder="1" applyProtection="1">
      <protection hidden="1"/>
    </xf>
    <xf numFmtId="166" fontId="13" fillId="3" borderId="5" xfId="0" applyNumberFormat="1" applyFont="1" applyFill="1" applyBorder="1" applyProtection="1">
      <protection hidden="1"/>
    </xf>
    <xf numFmtId="164" fontId="13" fillId="3" borderId="5" xfId="1" applyFont="1" applyFill="1" applyBorder="1" applyProtection="1">
      <protection hidden="1"/>
    </xf>
    <xf numFmtId="165" fontId="13" fillId="3" borderId="12" xfId="1" applyNumberFormat="1" applyFont="1" applyFill="1" applyBorder="1" applyProtection="1">
      <protection hidden="1"/>
    </xf>
    <xf numFmtId="0" fontId="21" fillId="2" borderId="0" xfId="0" applyFont="1" applyFill="1" applyBorder="1" applyAlignment="1" applyProtection="1">
      <alignment horizontal="left" wrapText="1"/>
      <protection hidden="1"/>
    </xf>
    <xf numFmtId="0" fontId="21" fillId="2" borderId="7" xfId="0" applyFont="1" applyFill="1" applyBorder="1" applyAlignment="1" applyProtection="1">
      <alignment horizontal="left" wrapText="1"/>
      <protection hidden="1"/>
    </xf>
    <xf numFmtId="0" fontId="13" fillId="2" borderId="0" xfId="0" applyFont="1" applyFill="1" applyBorder="1" applyAlignment="1" applyProtection="1">
      <alignment horizontal="left" wrapText="1"/>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6" fillId="3" borderId="6" xfId="0" applyFont="1" applyFill="1" applyBorder="1" applyAlignment="1" applyProtection="1">
      <alignment horizontal="center"/>
      <protection hidden="1"/>
    </xf>
    <xf numFmtId="0" fontId="17" fillId="2" borderId="0" xfId="0" applyFont="1" applyFill="1" applyBorder="1" applyAlignment="1" applyProtection="1">
      <alignment horizontal="left" wrapText="1"/>
      <protection hidden="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284698</xdr:colOff>
      <xdr:row>4</xdr:row>
      <xdr:rowOff>79372</xdr:rowOff>
    </xdr:from>
    <xdr:to>
      <xdr:col>1</xdr:col>
      <xdr:colOff>3057525</xdr:colOff>
      <xdr:row>4</xdr:row>
      <xdr:rowOff>728546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248" y="936622"/>
          <a:ext cx="2772827" cy="649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ewald/Local%20Settings/Temporary%20Internet%20Files/Content.IE5/TFZJTDCA/PSYCHIATRY%20CMS%20MODEL%20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Items"/>
      <sheetName val="Labour"/>
      <sheetName val="Standard Equipment"/>
      <sheetName val="Special Equipment"/>
      <sheetName val="Overheads"/>
      <sheetName val="Responsibility Values"/>
      <sheetName val="Parameters"/>
      <sheetName val="Survey"/>
    </sheetNames>
    <sheetDataSet>
      <sheetData sheetId="0" refreshError="1"/>
      <sheetData sheetId="1" refreshError="1"/>
      <sheetData sheetId="2" refreshError="1"/>
      <sheetData sheetId="3" refreshError="1"/>
      <sheetData sheetId="4" refreshError="1"/>
      <sheetData sheetId="5" refreshError="1"/>
      <sheetData sheetId="6">
        <row r="20">
          <cell r="C20">
            <v>0.14000000000000001</v>
          </cell>
        </row>
        <row r="38">
          <cell r="C38">
            <v>5.7141124834168489</v>
          </cell>
        </row>
        <row r="45">
          <cell r="C45">
            <v>9.1992054483541423</v>
          </cell>
        </row>
      </sheetData>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tabSelected="1" zoomScale="80" zoomScaleNormal="80" workbookViewId="0">
      <pane xSplit="3" ySplit="7" topLeftCell="D8" activePane="bottomRight" state="frozen"/>
      <selection pane="topRight" activeCell="D1" sqref="D1"/>
      <selection pane="bottomLeft" activeCell="A8" sqref="A8"/>
      <selection pane="bottomRight" activeCell="D8" sqref="D8"/>
    </sheetView>
  </sheetViews>
  <sheetFormatPr defaultColWidth="9.140625" defaultRowHeight="12.75" x14ac:dyDescent="0.2"/>
  <cols>
    <col min="1" max="1" width="8.85546875" style="29" bestFit="1" customWidth="1"/>
    <col min="2" max="2" width="65.42578125" style="30" bestFit="1" customWidth="1"/>
    <col min="3" max="3" width="11.7109375" style="3" bestFit="1" customWidth="1"/>
    <col min="4" max="4" width="10.5703125" style="7" bestFit="1" customWidth="1"/>
    <col min="5" max="5" width="10.85546875" style="8" bestFit="1" customWidth="1"/>
    <col min="6" max="6" width="10.7109375" style="7" customWidth="1"/>
    <col min="7" max="9" width="10.7109375" style="8" customWidth="1"/>
    <col min="10" max="11" width="11.42578125" style="8" bestFit="1" customWidth="1"/>
    <col min="12" max="12" width="10.140625" style="9" bestFit="1" customWidth="1"/>
    <col min="13" max="13" width="7.85546875" style="10" bestFit="1" customWidth="1"/>
    <col min="14" max="14" width="11.7109375" style="11" customWidth="1"/>
    <col min="15" max="15" width="12.42578125" style="8" customWidth="1"/>
    <col min="16" max="16" width="10.140625" style="7" bestFit="1" customWidth="1"/>
    <col min="17" max="17" width="7.85546875" style="8" bestFit="1" customWidth="1"/>
    <col min="18" max="19" width="9.85546875" style="8" bestFit="1" customWidth="1"/>
    <col min="20" max="16384" width="9.140625" style="3"/>
  </cols>
  <sheetData>
    <row r="1" spans="1:19" ht="23.25" x14ac:dyDescent="0.35">
      <c r="A1" s="1" t="s">
        <v>23</v>
      </c>
      <c r="B1" s="2"/>
      <c r="C1" s="2"/>
      <c r="D1" s="2"/>
      <c r="E1" s="46"/>
      <c r="F1" s="31"/>
      <c r="G1" s="46"/>
      <c r="H1" s="2"/>
      <c r="I1" s="46"/>
      <c r="J1" s="2"/>
      <c r="K1" s="46"/>
      <c r="L1" s="2"/>
      <c r="M1" s="46"/>
      <c r="N1" s="2"/>
      <c r="O1" s="46"/>
      <c r="P1" s="2"/>
      <c r="Q1" s="46"/>
      <c r="R1" s="46"/>
      <c r="S1" s="50"/>
    </row>
    <row r="2" spans="1:19" x14ac:dyDescent="0.2">
      <c r="A2" s="4"/>
      <c r="B2" s="5"/>
      <c r="C2" s="6"/>
    </row>
    <row r="3" spans="1:19" ht="15.75" x14ac:dyDescent="0.25">
      <c r="A3" s="36" t="s">
        <v>10</v>
      </c>
      <c r="B3" s="37"/>
      <c r="C3" s="37"/>
      <c r="D3" s="37"/>
      <c r="E3" s="47"/>
      <c r="F3" s="37"/>
      <c r="G3" s="47"/>
      <c r="H3" s="37"/>
      <c r="I3" s="47"/>
      <c r="J3" s="37"/>
      <c r="K3" s="47"/>
      <c r="L3" s="37"/>
      <c r="M3" s="47"/>
      <c r="N3" s="37"/>
      <c r="O3" s="47"/>
      <c r="P3" s="37"/>
      <c r="Q3" s="47"/>
      <c r="R3" s="47"/>
      <c r="S3" s="51"/>
    </row>
    <row r="4" spans="1:19" ht="15.75" x14ac:dyDescent="0.25">
      <c r="A4" s="38"/>
      <c r="B4" s="39"/>
      <c r="C4" s="39"/>
      <c r="D4" s="200" t="s">
        <v>11</v>
      </c>
      <c r="E4" s="201"/>
      <c r="F4" s="201"/>
      <c r="G4" s="201"/>
      <c r="H4" s="201"/>
      <c r="I4" s="201"/>
      <c r="J4" s="201"/>
      <c r="K4" s="201"/>
      <c r="L4" s="201"/>
      <c r="M4" s="201"/>
      <c r="N4" s="201"/>
      <c r="O4" s="201"/>
      <c r="P4" s="201"/>
      <c r="Q4" s="201"/>
      <c r="R4" s="201"/>
      <c r="S4" s="202"/>
    </row>
    <row r="5" spans="1:19" ht="73.5" customHeight="1" x14ac:dyDescent="0.2">
      <c r="A5" s="54" t="s">
        <v>0</v>
      </c>
      <c r="B5" s="55" t="s">
        <v>1</v>
      </c>
      <c r="C5" s="56" t="s">
        <v>2</v>
      </c>
      <c r="D5" s="34" t="s">
        <v>12</v>
      </c>
      <c r="E5" s="33" t="s">
        <v>8</v>
      </c>
      <c r="F5" s="34" t="s">
        <v>15</v>
      </c>
      <c r="G5" s="33" t="s">
        <v>24</v>
      </c>
      <c r="H5" s="34" t="s">
        <v>16</v>
      </c>
      <c r="I5" s="33" t="s">
        <v>25</v>
      </c>
      <c r="J5" s="34" t="s">
        <v>21</v>
      </c>
      <c r="K5" s="33" t="s">
        <v>22</v>
      </c>
      <c r="L5" s="34" t="s">
        <v>13</v>
      </c>
      <c r="M5" s="33" t="s">
        <v>9</v>
      </c>
      <c r="N5" s="34" t="s">
        <v>17</v>
      </c>
      <c r="O5" s="33" t="s">
        <v>18</v>
      </c>
      <c r="P5" s="34" t="s">
        <v>14</v>
      </c>
      <c r="Q5" s="33" t="s">
        <v>5</v>
      </c>
      <c r="R5" s="34" t="s">
        <v>19</v>
      </c>
      <c r="S5" s="33" t="s">
        <v>20</v>
      </c>
    </row>
    <row r="6" spans="1:19" ht="13.5" customHeight="1" x14ac:dyDescent="0.2">
      <c r="A6" s="12"/>
      <c r="B6" s="13"/>
      <c r="C6" s="57"/>
      <c r="D6" s="14"/>
      <c r="E6" s="15"/>
      <c r="F6" s="32"/>
      <c r="G6" s="15"/>
      <c r="H6" s="15"/>
      <c r="I6" s="15"/>
      <c r="J6" s="15"/>
      <c r="K6" s="15"/>
      <c r="L6" s="14"/>
      <c r="M6" s="16"/>
      <c r="N6" s="14"/>
      <c r="O6" s="16"/>
      <c r="P6" s="14"/>
      <c r="Q6" s="16"/>
      <c r="R6" s="15"/>
      <c r="S6" s="15"/>
    </row>
    <row r="7" spans="1:19" ht="13.5" customHeight="1" x14ac:dyDescent="0.2">
      <c r="A7" s="12"/>
      <c r="B7" s="13"/>
      <c r="C7" s="58" t="s">
        <v>3</v>
      </c>
      <c r="D7" s="17" t="s">
        <v>4</v>
      </c>
      <c r="E7" s="18" t="s">
        <v>4</v>
      </c>
      <c r="F7" s="17" t="s">
        <v>4</v>
      </c>
      <c r="G7" s="18" t="s">
        <v>4</v>
      </c>
      <c r="H7" s="18" t="s">
        <v>4</v>
      </c>
      <c r="I7" s="18" t="s">
        <v>4</v>
      </c>
      <c r="J7" s="18" t="s">
        <v>4</v>
      </c>
      <c r="K7" s="18" t="s">
        <v>4</v>
      </c>
      <c r="L7" s="17" t="s">
        <v>4</v>
      </c>
      <c r="M7" s="18" t="s">
        <v>4</v>
      </c>
      <c r="N7" s="18" t="s">
        <v>4</v>
      </c>
      <c r="O7" s="18" t="s">
        <v>4</v>
      </c>
      <c r="P7" s="18" t="s">
        <v>4</v>
      </c>
      <c r="Q7" s="18" t="s">
        <v>4</v>
      </c>
      <c r="R7" s="18" t="s">
        <v>4</v>
      </c>
      <c r="S7" s="18" t="s">
        <v>4</v>
      </c>
    </row>
    <row r="8" spans="1:19" x14ac:dyDescent="0.2">
      <c r="A8" s="19"/>
      <c r="B8" s="20"/>
      <c r="C8" s="21"/>
      <c r="D8" s="22"/>
      <c r="E8" s="23"/>
      <c r="F8" s="22"/>
      <c r="G8" s="23"/>
      <c r="H8" s="23"/>
      <c r="I8" s="23"/>
      <c r="J8" s="23"/>
      <c r="K8" s="40"/>
      <c r="L8" s="24"/>
      <c r="M8" s="23"/>
      <c r="N8" s="24"/>
      <c r="O8" s="23"/>
      <c r="P8" s="22"/>
      <c r="Q8" s="23"/>
      <c r="R8" s="23"/>
      <c r="S8" s="23"/>
    </row>
    <row r="9" spans="1:19" x14ac:dyDescent="0.2">
      <c r="A9" s="41"/>
      <c r="B9" s="42" t="s">
        <v>7</v>
      </c>
      <c r="C9" s="43"/>
      <c r="D9" s="44"/>
      <c r="E9" s="26"/>
      <c r="F9" s="25"/>
      <c r="G9" s="26"/>
      <c r="H9" s="26"/>
      <c r="I9" s="26"/>
      <c r="J9" s="28"/>
      <c r="K9" s="26"/>
      <c r="L9" s="25"/>
      <c r="M9" s="26"/>
      <c r="N9" s="27"/>
      <c r="O9" s="26"/>
      <c r="P9" s="28"/>
      <c r="Q9" s="26"/>
      <c r="R9" s="28"/>
      <c r="S9" s="26"/>
    </row>
    <row r="10" spans="1:19" x14ac:dyDescent="0.2">
      <c r="A10" s="59"/>
      <c r="B10" s="60"/>
      <c r="C10" s="61"/>
      <c r="D10" s="59"/>
      <c r="E10" s="62"/>
      <c r="F10" s="59"/>
      <c r="G10" s="62"/>
      <c r="H10" s="59"/>
      <c r="I10" s="62"/>
      <c r="J10" s="63"/>
      <c r="K10" s="35"/>
      <c r="L10" s="59"/>
      <c r="M10" s="62"/>
      <c r="N10" s="59"/>
      <c r="O10" s="62"/>
      <c r="P10" s="64"/>
      <c r="Q10" s="62"/>
      <c r="R10" s="59"/>
      <c r="S10" s="62"/>
    </row>
    <row r="11" spans="1:19" x14ac:dyDescent="0.2">
      <c r="A11" s="65" t="s">
        <v>26</v>
      </c>
      <c r="B11" s="66" t="s">
        <v>27</v>
      </c>
      <c r="C11" s="67">
        <v>30</v>
      </c>
      <c r="D11" s="68">
        <f>C11*E11</f>
        <v>341.09999999999997</v>
      </c>
      <c r="E11" s="69">
        <v>11.37</v>
      </c>
      <c r="F11" s="68">
        <v>287.7</v>
      </c>
      <c r="G11" s="45">
        <f>F11/C11</f>
        <v>9.59</v>
      </c>
      <c r="H11" s="68">
        <v>300</v>
      </c>
      <c r="I11" s="45">
        <f>H11/C11</f>
        <v>10</v>
      </c>
      <c r="J11" s="68">
        <v>280.77879999999999</v>
      </c>
      <c r="K11" s="69">
        <f>J11/C11</f>
        <v>9.3592933333333335</v>
      </c>
      <c r="L11" s="68">
        <v>277.39999999999998</v>
      </c>
      <c r="M11" s="69">
        <f>L11/C11</f>
        <v>9.2466666666666661</v>
      </c>
      <c r="N11" s="70">
        <v>273.89999999999998</v>
      </c>
      <c r="O11" s="71">
        <f>N11/C11</f>
        <v>9.129999999999999</v>
      </c>
      <c r="P11" s="72">
        <v>280.39999999999998</v>
      </c>
      <c r="Q11" s="69">
        <f>P11/C11</f>
        <v>9.3466666666666658</v>
      </c>
      <c r="R11" s="73">
        <v>290.2</v>
      </c>
      <c r="S11" s="71">
        <f>R11/C11</f>
        <v>9.6733333333333338</v>
      </c>
    </row>
    <row r="12" spans="1:19" x14ac:dyDescent="0.2">
      <c r="A12" s="74"/>
      <c r="B12" s="75"/>
      <c r="C12" s="76"/>
      <c r="D12" s="77"/>
      <c r="E12" s="78"/>
      <c r="F12" s="77"/>
      <c r="G12" s="48"/>
      <c r="H12" s="77"/>
      <c r="I12" s="48"/>
      <c r="J12" s="77"/>
      <c r="K12" s="78"/>
      <c r="L12" s="79"/>
      <c r="M12" s="78"/>
      <c r="N12" s="77"/>
      <c r="O12" s="78"/>
      <c r="P12" s="77"/>
      <c r="Q12" s="78"/>
      <c r="R12" s="80"/>
      <c r="S12" s="81"/>
    </row>
    <row r="13" spans="1:19" x14ac:dyDescent="0.2">
      <c r="A13" s="82"/>
      <c r="B13" s="83" t="s">
        <v>28</v>
      </c>
      <c r="C13" s="84"/>
      <c r="D13" s="85"/>
      <c r="E13" s="86"/>
      <c r="F13" s="85"/>
      <c r="G13" s="23"/>
      <c r="H13" s="85"/>
      <c r="I13" s="23"/>
      <c r="J13" s="85"/>
      <c r="K13" s="87"/>
      <c r="L13" s="88"/>
      <c r="M13" s="86"/>
      <c r="N13" s="85"/>
      <c r="O13" s="86"/>
      <c r="P13" s="85"/>
      <c r="Q13" s="86"/>
      <c r="R13" s="89"/>
      <c r="S13" s="86"/>
    </row>
    <row r="14" spans="1:19" x14ac:dyDescent="0.2">
      <c r="A14" s="90"/>
      <c r="B14" s="91"/>
      <c r="C14" s="92"/>
      <c r="D14" s="93"/>
      <c r="E14" s="94"/>
      <c r="F14" s="93"/>
      <c r="G14" s="49"/>
      <c r="H14" s="93"/>
      <c r="I14" s="49"/>
      <c r="J14" s="93"/>
      <c r="K14" s="94"/>
      <c r="L14" s="95"/>
      <c r="M14" s="94"/>
      <c r="N14" s="93"/>
      <c r="O14" s="94"/>
      <c r="P14" s="93"/>
      <c r="Q14" s="94"/>
      <c r="R14" s="96"/>
      <c r="S14" s="97"/>
    </row>
    <row r="15" spans="1:19" x14ac:dyDescent="0.2">
      <c r="A15" s="65" t="s">
        <v>29</v>
      </c>
      <c r="B15" s="66" t="s">
        <v>30</v>
      </c>
      <c r="C15" s="67">
        <v>10</v>
      </c>
      <c r="D15" s="68">
        <f>C15*E15</f>
        <v>113.69999999999999</v>
      </c>
      <c r="E15" s="69">
        <v>11.37</v>
      </c>
      <c r="F15" s="68">
        <v>95.1</v>
      </c>
      <c r="G15" s="45">
        <f t="shared" ref="G15:G19" si="0">F15/C15</f>
        <v>9.51</v>
      </c>
      <c r="H15" s="68">
        <v>99.3</v>
      </c>
      <c r="I15" s="45">
        <f t="shared" ref="I15:I19" si="1">H15/C15</f>
        <v>9.93</v>
      </c>
      <c r="J15" s="68">
        <v>92.260400000000004</v>
      </c>
      <c r="K15" s="69">
        <f t="shared" ref="K15:K19" si="2">J15/C15</f>
        <v>9.2260400000000011</v>
      </c>
      <c r="L15" s="98">
        <v>90.4</v>
      </c>
      <c r="M15" s="69">
        <f>L15/C15</f>
        <v>9.0400000000000009</v>
      </c>
      <c r="N15" s="68">
        <v>68.7</v>
      </c>
      <c r="O15" s="71">
        <f>N15/C15</f>
        <v>6.87</v>
      </c>
      <c r="P15" s="72">
        <v>93.5</v>
      </c>
      <c r="Q15" s="69">
        <f>P15/C15</f>
        <v>9.35</v>
      </c>
      <c r="R15" s="73">
        <v>95.3</v>
      </c>
      <c r="S15" s="71">
        <f>R15/C15</f>
        <v>9.5299999999999994</v>
      </c>
    </row>
    <row r="16" spans="1:19" x14ac:dyDescent="0.2">
      <c r="A16" s="65" t="s">
        <v>31</v>
      </c>
      <c r="B16" s="66" t="s">
        <v>32</v>
      </c>
      <c r="C16" s="67">
        <v>22.5</v>
      </c>
      <c r="D16" s="68">
        <f>C16*E16</f>
        <v>255.82499999999999</v>
      </c>
      <c r="E16" s="69">
        <v>11.37</v>
      </c>
      <c r="F16" s="68">
        <v>215.5</v>
      </c>
      <c r="G16" s="45">
        <f t="shared" si="0"/>
        <v>9.5777777777777775</v>
      </c>
      <c r="H16" s="68">
        <v>224</v>
      </c>
      <c r="I16" s="45">
        <f t="shared" si="1"/>
        <v>9.9555555555555557</v>
      </c>
      <c r="J16" s="68">
        <v>207.55960000000002</v>
      </c>
      <c r="K16" s="69">
        <f t="shared" si="2"/>
        <v>9.2248711111111117</v>
      </c>
      <c r="L16" s="98">
        <v>208.1</v>
      </c>
      <c r="M16" s="69">
        <f>L16/C16</f>
        <v>9.2488888888888887</v>
      </c>
      <c r="N16" s="68">
        <v>205.3</v>
      </c>
      <c r="O16" s="71">
        <f>N16/C16</f>
        <v>9.1244444444444444</v>
      </c>
      <c r="P16" s="72">
        <v>210.2</v>
      </c>
      <c r="Q16" s="69">
        <f>P16/C16</f>
        <v>9.3422222222222224</v>
      </c>
      <c r="R16" s="73">
        <v>214.4</v>
      </c>
      <c r="S16" s="71">
        <f>R16/C16</f>
        <v>9.5288888888888899</v>
      </c>
    </row>
    <row r="17" spans="1:19" x14ac:dyDescent="0.2">
      <c r="A17" s="65" t="s">
        <v>33</v>
      </c>
      <c r="B17" s="66" t="s">
        <v>34</v>
      </c>
      <c r="C17" s="67">
        <v>37.5</v>
      </c>
      <c r="D17" s="68">
        <f>C17*E17</f>
        <v>426.37499999999994</v>
      </c>
      <c r="E17" s="69">
        <v>11.37</v>
      </c>
      <c r="F17" s="68">
        <v>360.1</v>
      </c>
      <c r="G17" s="45">
        <f t="shared" si="0"/>
        <v>9.6026666666666678</v>
      </c>
      <c r="H17" s="68">
        <v>374.8</v>
      </c>
      <c r="I17" s="45">
        <f t="shared" si="1"/>
        <v>9.9946666666666673</v>
      </c>
      <c r="J17" s="68">
        <v>346.00279999999998</v>
      </c>
      <c r="K17" s="69">
        <f t="shared" si="2"/>
        <v>9.226741333333333</v>
      </c>
      <c r="L17" s="68">
        <v>346.6</v>
      </c>
      <c r="M17" s="69">
        <f>L17/C17</f>
        <v>9.2426666666666666</v>
      </c>
      <c r="N17" s="68">
        <v>342.3</v>
      </c>
      <c r="O17" s="71">
        <f>N17/C17</f>
        <v>9.1280000000000001</v>
      </c>
      <c r="P17" s="72">
        <v>350.5</v>
      </c>
      <c r="Q17" s="69">
        <f>P17/C17</f>
        <v>9.3466666666666658</v>
      </c>
      <c r="R17" s="73">
        <f>C17*$P$6</f>
        <v>0</v>
      </c>
      <c r="S17" s="71">
        <f>R17/C17</f>
        <v>0</v>
      </c>
    </row>
    <row r="18" spans="1:19" x14ac:dyDescent="0.2">
      <c r="A18" s="65" t="s">
        <v>35</v>
      </c>
      <c r="B18" s="66" t="s">
        <v>36</v>
      </c>
      <c r="C18" s="67">
        <v>52.5</v>
      </c>
      <c r="D18" s="68">
        <f>C18*E18</f>
        <v>596.92499999999995</v>
      </c>
      <c r="E18" s="69">
        <v>11.37</v>
      </c>
      <c r="F18" s="68">
        <v>501.6</v>
      </c>
      <c r="G18" s="45">
        <f t="shared" si="0"/>
        <v>9.5542857142857152</v>
      </c>
      <c r="H18" s="68">
        <v>523.5</v>
      </c>
      <c r="I18" s="45">
        <f t="shared" si="1"/>
        <v>9.9714285714285715</v>
      </c>
      <c r="J18" s="68">
        <v>483.92</v>
      </c>
      <c r="K18" s="69">
        <f t="shared" si="2"/>
        <v>9.2175238095238097</v>
      </c>
      <c r="L18" s="98">
        <v>485.5</v>
      </c>
      <c r="M18" s="69">
        <f>L18/C18</f>
        <v>9.2476190476190467</v>
      </c>
      <c r="N18" s="68">
        <v>478.7</v>
      </c>
      <c r="O18" s="71">
        <f>N18/C18</f>
        <v>9.118095238095238</v>
      </c>
      <c r="P18" s="72">
        <v>490.9</v>
      </c>
      <c r="Q18" s="69">
        <f>P18/C18</f>
        <v>9.3504761904761899</v>
      </c>
      <c r="R18" s="73">
        <f>C18*$P$6</f>
        <v>0</v>
      </c>
      <c r="S18" s="71">
        <f>R18/C18</f>
        <v>0</v>
      </c>
    </row>
    <row r="19" spans="1:19" ht="25.5" x14ac:dyDescent="0.2">
      <c r="A19" s="65" t="s">
        <v>37</v>
      </c>
      <c r="B19" s="66" t="s">
        <v>38</v>
      </c>
      <c r="C19" s="67">
        <v>15</v>
      </c>
      <c r="D19" s="68">
        <f>C19*E19</f>
        <v>170.54999999999998</v>
      </c>
      <c r="E19" s="69">
        <v>11.37</v>
      </c>
      <c r="F19" s="68">
        <v>141.4</v>
      </c>
      <c r="G19" s="45">
        <f t="shared" si="0"/>
        <v>9.4266666666666676</v>
      </c>
      <c r="H19" s="68">
        <v>147.69999999999999</v>
      </c>
      <c r="I19" s="45">
        <f t="shared" si="1"/>
        <v>9.8466666666666658</v>
      </c>
      <c r="J19" s="68">
        <v>138.44319999999999</v>
      </c>
      <c r="K19" s="69">
        <f t="shared" si="2"/>
        <v>9.2295466666666659</v>
      </c>
      <c r="L19" s="99">
        <v>69.400000000000006</v>
      </c>
      <c r="M19" s="100">
        <f>L19/C19</f>
        <v>4.6266666666666669</v>
      </c>
      <c r="N19" s="68">
        <v>136.9</v>
      </c>
      <c r="O19" s="71">
        <f>N19/C19</f>
        <v>9.1266666666666669</v>
      </c>
      <c r="P19" s="72">
        <v>140.19999999999999</v>
      </c>
      <c r="Q19" s="69">
        <f>P19/C19</f>
        <v>9.3466666666666658</v>
      </c>
      <c r="R19" s="73">
        <v>142.9</v>
      </c>
      <c r="S19" s="71">
        <f>R19/C19</f>
        <v>9.5266666666666673</v>
      </c>
    </row>
    <row r="20" spans="1:19" s="53" customFormat="1" ht="38.25" x14ac:dyDescent="0.2">
      <c r="A20" s="101" t="s">
        <v>39</v>
      </c>
      <c r="B20" s="102" t="s">
        <v>40</v>
      </c>
      <c r="C20" s="103"/>
      <c r="D20" s="104"/>
      <c r="E20" s="105"/>
      <c r="F20" s="104"/>
      <c r="G20" s="52"/>
      <c r="H20" s="104"/>
      <c r="I20" s="52"/>
      <c r="J20" s="104"/>
      <c r="K20" s="105"/>
      <c r="L20" s="106"/>
      <c r="M20" s="105"/>
      <c r="N20" s="104"/>
      <c r="O20" s="105"/>
      <c r="P20" s="104"/>
      <c r="Q20" s="105"/>
      <c r="R20" s="107"/>
      <c r="S20" s="105"/>
    </row>
    <row r="21" spans="1:19" x14ac:dyDescent="0.2">
      <c r="A21" s="65"/>
      <c r="B21" s="66"/>
      <c r="C21" s="67"/>
      <c r="D21" s="68"/>
      <c r="E21" s="69"/>
      <c r="F21" s="68"/>
      <c r="G21" s="45"/>
      <c r="H21" s="68"/>
      <c r="I21" s="45"/>
      <c r="J21" s="68"/>
      <c r="K21" s="69"/>
      <c r="L21" s="98"/>
      <c r="M21" s="69"/>
      <c r="N21" s="68"/>
      <c r="O21" s="69"/>
      <c r="P21" s="68"/>
      <c r="Q21" s="69"/>
      <c r="R21" s="73"/>
      <c r="S21" s="71"/>
    </row>
    <row r="22" spans="1:19" x14ac:dyDescent="0.2">
      <c r="A22" s="108" t="s">
        <v>41</v>
      </c>
      <c r="B22" s="83" t="s">
        <v>42</v>
      </c>
      <c r="C22" s="84"/>
      <c r="D22" s="85"/>
      <c r="E22" s="86"/>
      <c r="F22" s="85"/>
      <c r="G22" s="23"/>
      <c r="H22" s="85"/>
      <c r="I22" s="23"/>
      <c r="J22" s="85"/>
      <c r="K22" s="87"/>
      <c r="L22" s="88"/>
      <c r="M22" s="86"/>
      <c r="N22" s="85"/>
      <c r="O22" s="86"/>
      <c r="P22" s="85"/>
      <c r="Q22" s="86"/>
      <c r="R22" s="89"/>
      <c r="S22" s="86"/>
    </row>
    <row r="23" spans="1:19" x14ac:dyDescent="0.2">
      <c r="A23" s="65"/>
      <c r="B23" s="66"/>
      <c r="C23" s="67"/>
      <c r="D23" s="68"/>
      <c r="E23" s="69"/>
      <c r="F23" s="68"/>
      <c r="G23" s="45"/>
      <c r="H23" s="68"/>
      <c r="I23" s="45"/>
      <c r="J23" s="68"/>
      <c r="K23" s="69"/>
      <c r="L23" s="98"/>
      <c r="M23" s="69"/>
      <c r="N23" s="68"/>
      <c r="O23" s="69"/>
      <c r="P23" s="68"/>
      <c r="Q23" s="69"/>
      <c r="R23" s="73"/>
      <c r="S23" s="71"/>
    </row>
    <row r="24" spans="1:19" x14ac:dyDescent="0.2">
      <c r="A24" s="65" t="s">
        <v>43</v>
      </c>
      <c r="B24" s="66" t="s">
        <v>44</v>
      </c>
      <c r="C24" s="67">
        <v>15</v>
      </c>
      <c r="D24" s="68">
        <f t="shared" ref="D24:D31" si="3">C24*E24</f>
        <v>170.54999999999998</v>
      </c>
      <c r="E24" s="69">
        <v>11.37</v>
      </c>
      <c r="F24" s="68">
        <v>162</v>
      </c>
      <c r="G24" s="45">
        <f t="shared" ref="G24:G31" si="4">F24/C24</f>
        <v>10.8</v>
      </c>
      <c r="H24" s="68">
        <v>168.3</v>
      </c>
      <c r="I24" s="45">
        <f t="shared" ref="I24:I31" si="5">H24/C24</f>
        <v>11.22</v>
      </c>
      <c r="J24" s="68">
        <v>158.32599999999999</v>
      </c>
      <c r="K24" s="69">
        <f t="shared" ref="K24:K31" si="6">J24/C24</f>
        <v>10.555066666666667</v>
      </c>
      <c r="L24" s="109">
        <v>77.900000000000006</v>
      </c>
      <c r="M24" s="100">
        <f t="shared" ref="M24:M31" si="7">L24/C24</f>
        <v>5.1933333333333334</v>
      </c>
      <c r="N24" s="68">
        <v>154.4</v>
      </c>
      <c r="O24" s="71">
        <f t="shared" ref="O24:O31" si="8">N24/C24</f>
        <v>10.293333333333333</v>
      </c>
      <c r="P24" s="72">
        <v>160.5</v>
      </c>
      <c r="Q24" s="69">
        <f t="shared" ref="Q24:Q31" si="9">P24/C24</f>
        <v>10.7</v>
      </c>
      <c r="R24" s="73">
        <v>163.6</v>
      </c>
      <c r="S24" s="71">
        <f t="shared" ref="S24:S31" si="10">R24/C24</f>
        <v>10.906666666666666</v>
      </c>
    </row>
    <row r="25" spans="1:19" x14ac:dyDescent="0.2">
      <c r="A25" s="65" t="s">
        <v>45</v>
      </c>
      <c r="B25" s="66" t="s">
        <v>46</v>
      </c>
      <c r="C25" s="67">
        <v>12</v>
      </c>
      <c r="D25" s="68">
        <f t="shared" si="3"/>
        <v>136.44</v>
      </c>
      <c r="E25" s="69">
        <v>11.37</v>
      </c>
      <c r="F25" s="68">
        <v>129.6</v>
      </c>
      <c r="G25" s="45">
        <f t="shared" si="4"/>
        <v>10.799999999999999</v>
      </c>
      <c r="H25" s="68">
        <v>135</v>
      </c>
      <c r="I25" s="45">
        <f t="shared" si="5"/>
        <v>11.25</v>
      </c>
      <c r="J25" s="68">
        <v>126.76600000000001</v>
      </c>
      <c r="K25" s="69">
        <f t="shared" si="6"/>
        <v>10.563833333333333</v>
      </c>
      <c r="L25" s="99">
        <v>77.900000000000006</v>
      </c>
      <c r="M25" s="100">
        <f t="shared" si="7"/>
        <v>6.4916666666666671</v>
      </c>
      <c r="N25" s="68">
        <v>123.4</v>
      </c>
      <c r="O25" s="71">
        <f t="shared" si="8"/>
        <v>10.283333333333333</v>
      </c>
      <c r="P25" s="72">
        <v>128.30000000000001</v>
      </c>
      <c r="Q25" s="69">
        <f t="shared" si="9"/>
        <v>10.691666666666668</v>
      </c>
      <c r="R25" s="73">
        <v>130.9</v>
      </c>
      <c r="S25" s="71">
        <f t="shared" si="10"/>
        <v>10.908333333333333</v>
      </c>
    </row>
    <row r="26" spans="1:19" ht="25.5" x14ac:dyDescent="0.2">
      <c r="A26" s="65" t="s">
        <v>47</v>
      </c>
      <c r="B26" s="66" t="s">
        <v>48</v>
      </c>
      <c r="C26" s="67">
        <v>15</v>
      </c>
      <c r="D26" s="68">
        <f t="shared" si="3"/>
        <v>170.54999999999998</v>
      </c>
      <c r="E26" s="69">
        <v>11.37</v>
      </c>
      <c r="F26" s="68">
        <v>162</v>
      </c>
      <c r="G26" s="45">
        <f t="shared" si="4"/>
        <v>10.8</v>
      </c>
      <c r="H26" s="68">
        <v>168.3</v>
      </c>
      <c r="I26" s="45">
        <f t="shared" si="5"/>
        <v>11.22</v>
      </c>
      <c r="J26" s="68">
        <v>158.32599999999999</v>
      </c>
      <c r="K26" s="69">
        <f t="shared" si="6"/>
        <v>10.555066666666667</v>
      </c>
      <c r="L26" s="109">
        <v>121.3</v>
      </c>
      <c r="M26" s="100">
        <f t="shared" si="7"/>
        <v>8.086666666666666</v>
      </c>
      <c r="N26" s="68">
        <v>154.4</v>
      </c>
      <c r="O26" s="71">
        <f t="shared" si="8"/>
        <v>10.293333333333333</v>
      </c>
      <c r="P26" s="72">
        <v>160.5</v>
      </c>
      <c r="Q26" s="69">
        <f t="shared" si="9"/>
        <v>10.7</v>
      </c>
      <c r="R26" s="73">
        <v>163.6</v>
      </c>
      <c r="S26" s="71">
        <f t="shared" si="10"/>
        <v>10.906666666666666</v>
      </c>
    </row>
    <row r="27" spans="1:19" x14ac:dyDescent="0.2">
      <c r="A27" s="65" t="s">
        <v>49</v>
      </c>
      <c r="B27" s="66" t="s">
        <v>50</v>
      </c>
      <c r="C27" s="67">
        <v>5</v>
      </c>
      <c r="D27" s="68">
        <f t="shared" si="3"/>
        <v>56.849999999999994</v>
      </c>
      <c r="E27" s="69">
        <v>11.37</v>
      </c>
      <c r="F27" s="68">
        <v>54.1</v>
      </c>
      <c r="G27" s="45">
        <f t="shared" si="4"/>
        <v>10.82</v>
      </c>
      <c r="H27" s="68">
        <v>56.1</v>
      </c>
      <c r="I27" s="45">
        <f t="shared" si="5"/>
        <v>11.22</v>
      </c>
      <c r="J27" s="68">
        <v>52.810400000000008</v>
      </c>
      <c r="K27" s="69">
        <f t="shared" si="6"/>
        <v>10.562080000000002</v>
      </c>
      <c r="L27" s="98">
        <v>52.3</v>
      </c>
      <c r="M27" s="69">
        <f t="shared" si="7"/>
        <v>10.459999999999999</v>
      </c>
      <c r="N27" s="68">
        <v>51.6</v>
      </c>
      <c r="O27" s="71">
        <f t="shared" si="8"/>
        <v>10.32</v>
      </c>
      <c r="P27" s="72">
        <v>53.6</v>
      </c>
      <c r="Q27" s="69">
        <f t="shared" si="9"/>
        <v>10.72</v>
      </c>
      <c r="R27" s="73">
        <v>54.5</v>
      </c>
      <c r="S27" s="71">
        <f t="shared" si="10"/>
        <v>10.9</v>
      </c>
    </row>
    <row r="28" spans="1:19" x14ac:dyDescent="0.2">
      <c r="A28" s="65" t="s">
        <v>51</v>
      </c>
      <c r="B28" s="66" t="s">
        <v>52</v>
      </c>
      <c r="C28" s="67">
        <v>40</v>
      </c>
      <c r="D28" s="68">
        <f t="shared" si="3"/>
        <v>454.79999999999995</v>
      </c>
      <c r="E28" s="69">
        <v>11.37</v>
      </c>
      <c r="F28" s="68">
        <v>441.7</v>
      </c>
      <c r="G28" s="45">
        <f t="shared" si="4"/>
        <v>11.0425</v>
      </c>
      <c r="H28" s="68">
        <v>460.3</v>
      </c>
      <c r="I28" s="45">
        <f t="shared" si="5"/>
        <v>11.5075</v>
      </c>
      <c r="J28" s="68">
        <v>431.21479999999997</v>
      </c>
      <c r="K28" s="69">
        <f t="shared" si="6"/>
        <v>10.78037</v>
      </c>
      <c r="L28" s="109">
        <v>306.39999999999998</v>
      </c>
      <c r="M28" s="100">
        <f t="shared" si="7"/>
        <v>7.6599999999999993</v>
      </c>
      <c r="N28" s="68">
        <v>420.3</v>
      </c>
      <c r="O28" s="71">
        <f t="shared" si="8"/>
        <v>10.5075</v>
      </c>
      <c r="P28" s="72">
        <v>437.2</v>
      </c>
      <c r="Q28" s="69">
        <f t="shared" si="9"/>
        <v>10.93</v>
      </c>
      <c r="R28" s="73">
        <v>445.8</v>
      </c>
      <c r="S28" s="71">
        <f t="shared" si="10"/>
        <v>11.145</v>
      </c>
    </row>
    <row r="29" spans="1:19" x14ac:dyDescent="0.2">
      <c r="A29" s="65" t="s">
        <v>53</v>
      </c>
      <c r="B29" s="66" t="s">
        <v>54</v>
      </c>
      <c r="C29" s="67">
        <v>40</v>
      </c>
      <c r="D29" s="68">
        <f t="shared" si="3"/>
        <v>454.79999999999995</v>
      </c>
      <c r="E29" s="69">
        <v>11.37</v>
      </c>
      <c r="F29" s="68">
        <v>441.7</v>
      </c>
      <c r="G29" s="45">
        <f t="shared" si="4"/>
        <v>11.0425</v>
      </c>
      <c r="H29" s="68">
        <v>460.3</v>
      </c>
      <c r="I29" s="45">
        <f t="shared" si="5"/>
        <v>11.5075</v>
      </c>
      <c r="J29" s="68">
        <v>431.21479999999997</v>
      </c>
      <c r="K29" s="69">
        <f t="shared" si="6"/>
        <v>10.78037</v>
      </c>
      <c r="L29" s="68">
        <v>426</v>
      </c>
      <c r="M29" s="69">
        <f t="shared" si="7"/>
        <v>10.65</v>
      </c>
      <c r="N29" s="68">
        <v>420.4</v>
      </c>
      <c r="O29" s="71">
        <f t="shared" si="8"/>
        <v>10.51</v>
      </c>
      <c r="P29" s="72">
        <v>437.2</v>
      </c>
      <c r="Q29" s="69">
        <f t="shared" si="9"/>
        <v>10.93</v>
      </c>
      <c r="R29" s="73">
        <v>445.8</v>
      </c>
      <c r="S29" s="71">
        <f t="shared" si="10"/>
        <v>11.145</v>
      </c>
    </row>
    <row r="30" spans="1:19" x14ac:dyDescent="0.2">
      <c r="A30" s="65" t="s">
        <v>55</v>
      </c>
      <c r="B30" s="66" t="s">
        <v>56</v>
      </c>
      <c r="C30" s="67">
        <v>40</v>
      </c>
      <c r="D30" s="68">
        <f t="shared" si="3"/>
        <v>454.79999999999995</v>
      </c>
      <c r="E30" s="69">
        <v>11.37</v>
      </c>
      <c r="F30" s="68">
        <v>441.7</v>
      </c>
      <c r="G30" s="45">
        <f t="shared" si="4"/>
        <v>11.0425</v>
      </c>
      <c r="H30" s="68">
        <v>460.3</v>
      </c>
      <c r="I30" s="45">
        <f t="shared" si="5"/>
        <v>11.5075</v>
      </c>
      <c r="J30" s="68">
        <v>431.21479999999997</v>
      </c>
      <c r="K30" s="69">
        <f t="shared" si="6"/>
        <v>10.78037</v>
      </c>
      <c r="L30" s="68">
        <v>426</v>
      </c>
      <c r="M30" s="69">
        <f t="shared" si="7"/>
        <v>10.65</v>
      </c>
      <c r="N30" s="68">
        <v>420.4</v>
      </c>
      <c r="O30" s="71">
        <f t="shared" si="8"/>
        <v>10.51</v>
      </c>
      <c r="P30" s="72">
        <v>437.2</v>
      </c>
      <c r="Q30" s="69">
        <f t="shared" si="9"/>
        <v>10.93</v>
      </c>
      <c r="R30" s="73">
        <v>445.8</v>
      </c>
      <c r="S30" s="71">
        <f t="shared" si="10"/>
        <v>11.145</v>
      </c>
    </row>
    <row r="31" spans="1:19" x14ac:dyDescent="0.2">
      <c r="A31" s="110" t="s">
        <v>57</v>
      </c>
      <c r="B31" s="66" t="s">
        <v>58</v>
      </c>
      <c r="C31" s="67">
        <v>15</v>
      </c>
      <c r="D31" s="68">
        <f t="shared" si="3"/>
        <v>170.54999999999998</v>
      </c>
      <c r="E31" s="69">
        <v>11.37</v>
      </c>
      <c r="F31" s="68">
        <v>162</v>
      </c>
      <c r="G31" s="45">
        <f t="shared" si="4"/>
        <v>10.8</v>
      </c>
      <c r="H31" s="68">
        <v>168.3</v>
      </c>
      <c r="I31" s="45">
        <f t="shared" si="5"/>
        <v>11.22</v>
      </c>
      <c r="J31" s="68">
        <v>158.32599999999999</v>
      </c>
      <c r="K31" s="69">
        <f t="shared" si="6"/>
        <v>10.555066666666667</v>
      </c>
      <c r="L31" s="68">
        <v>156.5</v>
      </c>
      <c r="M31" s="69">
        <f t="shared" si="7"/>
        <v>10.433333333333334</v>
      </c>
      <c r="N31" s="68">
        <v>154.4</v>
      </c>
      <c r="O31" s="71">
        <f t="shared" si="8"/>
        <v>10.293333333333333</v>
      </c>
      <c r="P31" s="72">
        <v>160.5</v>
      </c>
      <c r="Q31" s="69">
        <f t="shared" si="9"/>
        <v>10.7</v>
      </c>
      <c r="R31" s="73">
        <v>163.6</v>
      </c>
      <c r="S31" s="71">
        <f t="shared" si="10"/>
        <v>10.906666666666666</v>
      </c>
    </row>
    <row r="32" spans="1:19" x14ac:dyDescent="0.2">
      <c r="A32" s="110"/>
      <c r="B32" s="66"/>
      <c r="C32" s="67"/>
      <c r="D32" s="68"/>
      <c r="E32" s="69"/>
      <c r="F32" s="68"/>
      <c r="G32" s="45"/>
      <c r="H32" s="68"/>
      <c r="I32" s="45"/>
      <c r="J32" s="68"/>
      <c r="K32" s="69"/>
      <c r="L32" s="68"/>
      <c r="M32" s="69"/>
      <c r="N32" s="68"/>
      <c r="O32" s="69"/>
      <c r="P32" s="68"/>
      <c r="Q32" s="69"/>
      <c r="R32" s="73"/>
      <c r="S32" s="71"/>
    </row>
    <row r="33" spans="1:19" x14ac:dyDescent="0.2">
      <c r="A33" s="108" t="s">
        <v>59</v>
      </c>
      <c r="B33" s="83" t="s">
        <v>60</v>
      </c>
      <c r="C33" s="84"/>
      <c r="D33" s="85"/>
      <c r="E33" s="86"/>
      <c r="F33" s="85"/>
      <c r="G33" s="23"/>
      <c r="H33" s="85"/>
      <c r="I33" s="23"/>
      <c r="J33" s="85"/>
      <c r="K33" s="87"/>
      <c r="L33" s="88"/>
      <c r="M33" s="86"/>
      <c r="N33" s="85"/>
      <c r="O33" s="86"/>
      <c r="P33" s="85"/>
      <c r="Q33" s="86"/>
      <c r="R33" s="89"/>
      <c r="S33" s="86"/>
    </row>
    <row r="34" spans="1:19" x14ac:dyDescent="0.2">
      <c r="A34" s="65"/>
      <c r="B34" s="66"/>
      <c r="C34" s="111"/>
      <c r="D34" s="112"/>
      <c r="E34" s="113"/>
      <c r="F34" s="112"/>
      <c r="G34" s="45"/>
      <c r="H34" s="112"/>
      <c r="I34" s="45"/>
      <c r="J34" s="68"/>
      <c r="K34" s="69"/>
      <c r="L34" s="68"/>
      <c r="M34" s="69"/>
      <c r="N34" s="68"/>
      <c r="O34" s="69"/>
      <c r="P34" s="68"/>
      <c r="Q34" s="69"/>
      <c r="R34" s="73"/>
      <c r="S34" s="71"/>
    </row>
    <row r="35" spans="1:19" x14ac:dyDescent="0.2">
      <c r="A35" s="114" t="s">
        <v>61</v>
      </c>
      <c r="B35" s="115" t="s">
        <v>62</v>
      </c>
      <c r="C35" s="116">
        <v>8</v>
      </c>
      <c r="D35" s="68">
        <f t="shared" ref="D35:D40" si="11">C35*E35</f>
        <v>90.96</v>
      </c>
      <c r="E35" s="69">
        <v>11.37</v>
      </c>
      <c r="F35" s="68">
        <v>81.599999999999994</v>
      </c>
      <c r="G35" s="45">
        <f t="shared" ref="G35:G40" si="12">F35/C35</f>
        <v>10.199999999999999</v>
      </c>
      <c r="H35" s="68">
        <v>84.7</v>
      </c>
      <c r="I35" s="45">
        <f t="shared" ref="I35:I40" si="13">H35/C35</f>
        <v>10.5875</v>
      </c>
      <c r="J35" s="70">
        <v>79.636400000000009</v>
      </c>
      <c r="K35" s="69">
        <f t="shared" ref="K35:K40" si="14">J35/C35</f>
        <v>9.9545500000000011</v>
      </c>
      <c r="L35" s="70">
        <v>77.900000000000006</v>
      </c>
      <c r="M35" s="69">
        <f t="shared" ref="M35:M40" si="15">L35/C35</f>
        <v>9.7375000000000007</v>
      </c>
      <c r="N35" s="68">
        <v>78</v>
      </c>
      <c r="O35" s="71">
        <f t="shared" ref="O35:O40" si="16">N35/C35</f>
        <v>9.75</v>
      </c>
      <c r="P35" s="72">
        <v>80.900000000000006</v>
      </c>
      <c r="Q35" s="69">
        <f t="shared" ref="Q35:Q40" si="17">P35/C35</f>
        <v>10.112500000000001</v>
      </c>
      <c r="R35" s="73">
        <v>82.5</v>
      </c>
      <c r="S35" s="71">
        <f t="shared" ref="S35:S40" si="18">R35/C35</f>
        <v>10.3125</v>
      </c>
    </row>
    <row r="36" spans="1:19" ht="25.5" x14ac:dyDescent="0.2">
      <c r="A36" s="114" t="s">
        <v>63</v>
      </c>
      <c r="B36" s="115" t="s">
        <v>64</v>
      </c>
      <c r="C36" s="116">
        <v>4</v>
      </c>
      <c r="D36" s="68">
        <f t="shared" si="11"/>
        <v>45.48</v>
      </c>
      <c r="E36" s="69">
        <v>11.37</v>
      </c>
      <c r="F36" s="68">
        <v>41.1</v>
      </c>
      <c r="G36" s="45">
        <f t="shared" si="12"/>
        <v>10.275</v>
      </c>
      <c r="H36" s="68">
        <v>42.4</v>
      </c>
      <c r="I36" s="45">
        <f t="shared" si="13"/>
        <v>10.6</v>
      </c>
      <c r="J36" s="70">
        <v>39.975999999999999</v>
      </c>
      <c r="K36" s="69">
        <f t="shared" si="14"/>
        <v>9.9939999999999998</v>
      </c>
      <c r="L36" s="70">
        <v>39.4</v>
      </c>
      <c r="M36" s="69">
        <f t="shared" si="15"/>
        <v>9.85</v>
      </c>
      <c r="N36" s="68">
        <v>39.4</v>
      </c>
      <c r="O36" s="71">
        <f t="shared" si="16"/>
        <v>9.85</v>
      </c>
      <c r="P36" s="72">
        <v>40.5</v>
      </c>
      <c r="Q36" s="69">
        <f t="shared" si="17"/>
        <v>10.125</v>
      </c>
      <c r="R36" s="73">
        <v>41.2</v>
      </c>
      <c r="S36" s="71">
        <f t="shared" si="18"/>
        <v>10.3</v>
      </c>
    </row>
    <row r="37" spans="1:19" ht="25.5" x14ac:dyDescent="0.2">
      <c r="A37" s="114" t="s">
        <v>65</v>
      </c>
      <c r="B37" s="115" t="s">
        <v>66</v>
      </c>
      <c r="C37" s="116">
        <v>12</v>
      </c>
      <c r="D37" s="68">
        <f t="shared" si="11"/>
        <v>136.44</v>
      </c>
      <c r="E37" s="69">
        <v>11.37</v>
      </c>
      <c r="F37" s="68">
        <v>122.7</v>
      </c>
      <c r="G37" s="45">
        <f t="shared" si="12"/>
        <v>10.225</v>
      </c>
      <c r="H37" s="68">
        <v>128.30000000000001</v>
      </c>
      <c r="I37" s="45">
        <f t="shared" si="13"/>
        <v>10.691666666666668</v>
      </c>
      <c r="J37" s="70">
        <v>119.61240000000001</v>
      </c>
      <c r="K37" s="69">
        <f t="shared" si="14"/>
        <v>9.9677000000000007</v>
      </c>
      <c r="L37" s="70">
        <v>118.2</v>
      </c>
      <c r="M37" s="69">
        <f t="shared" si="15"/>
        <v>9.85</v>
      </c>
      <c r="N37" s="68">
        <v>116.9</v>
      </c>
      <c r="O37" s="71">
        <f t="shared" si="16"/>
        <v>9.7416666666666671</v>
      </c>
      <c r="P37" s="72">
        <v>121.4</v>
      </c>
      <c r="Q37" s="69">
        <f t="shared" si="17"/>
        <v>10.116666666666667</v>
      </c>
      <c r="R37" s="73">
        <v>123.7</v>
      </c>
      <c r="S37" s="71">
        <f t="shared" si="18"/>
        <v>10.308333333333334</v>
      </c>
    </row>
    <row r="38" spans="1:19" ht="25.5" x14ac:dyDescent="0.2">
      <c r="A38" s="114" t="s">
        <v>67</v>
      </c>
      <c r="B38" s="115" t="s">
        <v>68</v>
      </c>
      <c r="C38" s="116">
        <v>8</v>
      </c>
      <c r="D38" s="68">
        <f t="shared" si="11"/>
        <v>90.96</v>
      </c>
      <c r="E38" s="69">
        <v>11.37</v>
      </c>
      <c r="F38" s="68">
        <v>81.599999999999994</v>
      </c>
      <c r="G38" s="45">
        <f t="shared" si="12"/>
        <v>10.199999999999999</v>
      </c>
      <c r="H38" s="68">
        <v>84.7</v>
      </c>
      <c r="I38" s="45">
        <f t="shared" si="13"/>
        <v>10.5875</v>
      </c>
      <c r="J38" s="70">
        <v>79.636400000000009</v>
      </c>
      <c r="K38" s="69">
        <f t="shared" si="14"/>
        <v>9.9545500000000011</v>
      </c>
      <c r="L38" s="70">
        <v>78.8</v>
      </c>
      <c r="M38" s="69">
        <f t="shared" si="15"/>
        <v>9.85</v>
      </c>
      <c r="N38" s="68">
        <v>78</v>
      </c>
      <c r="O38" s="71">
        <f t="shared" si="16"/>
        <v>9.75</v>
      </c>
      <c r="P38" s="72">
        <v>80.900000000000006</v>
      </c>
      <c r="Q38" s="69">
        <f t="shared" si="17"/>
        <v>10.112500000000001</v>
      </c>
      <c r="R38" s="73">
        <v>82.5</v>
      </c>
      <c r="S38" s="71">
        <f t="shared" si="18"/>
        <v>10.3125</v>
      </c>
    </row>
    <row r="39" spans="1:19" x14ac:dyDescent="0.2">
      <c r="A39" s="114" t="s">
        <v>69</v>
      </c>
      <c r="B39" s="115" t="s">
        <v>70</v>
      </c>
      <c r="C39" s="116">
        <v>12</v>
      </c>
      <c r="D39" s="68">
        <f t="shared" si="11"/>
        <v>136.44</v>
      </c>
      <c r="E39" s="69">
        <v>11.37</v>
      </c>
      <c r="F39" s="68">
        <v>122.7</v>
      </c>
      <c r="G39" s="45">
        <f t="shared" si="12"/>
        <v>10.225</v>
      </c>
      <c r="H39" s="68">
        <v>128.30000000000001</v>
      </c>
      <c r="I39" s="45">
        <f t="shared" si="13"/>
        <v>10.691666666666668</v>
      </c>
      <c r="J39" s="70">
        <v>119.61240000000001</v>
      </c>
      <c r="K39" s="69">
        <f t="shared" si="14"/>
        <v>9.9677000000000007</v>
      </c>
      <c r="L39" s="70">
        <v>118.2</v>
      </c>
      <c r="M39" s="69">
        <f t="shared" si="15"/>
        <v>9.85</v>
      </c>
      <c r="N39" s="68">
        <v>116.9</v>
      </c>
      <c r="O39" s="71">
        <f t="shared" si="16"/>
        <v>9.7416666666666671</v>
      </c>
      <c r="P39" s="72">
        <v>121.4</v>
      </c>
      <c r="Q39" s="69">
        <f t="shared" si="17"/>
        <v>10.116666666666667</v>
      </c>
      <c r="R39" s="73">
        <v>123.7</v>
      </c>
      <c r="S39" s="71">
        <f t="shared" si="18"/>
        <v>10.308333333333334</v>
      </c>
    </row>
    <row r="40" spans="1:19" x14ac:dyDescent="0.2">
      <c r="A40" s="114" t="s">
        <v>71</v>
      </c>
      <c r="B40" s="115" t="s">
        <v>72</v>
      </c>
      <c r="C40" s="116">
        <v>4</v>
      </c>
      <c r="D40" s="68">
        <f t="shared" si="11"/>
        <v>45.48</v>
      </c>
      <c r="E40" s="69">
        <v>11.37</v>
      </c>
      <c r="F40" s="68">
        <v>43.3</v>
      </c>
      <c r="G40" s="45">
        <f t="shared" si="12"/>
        <v>10.824999999999999</v>
      </c>
      <c r="H40" s="68">
        <v>44.6</v>
      </c>
      <c r="I40" s="45">
        <f t="shared" si="13"/>
        <v>11.15</v>
      </c>
      <c r="J40" s="70">
        <v>42.290400000000005</v>
      </c>
      <c r="K40" s="69">
        <f t="shared" si="14"/>
        <v>10.572600000000001</v>
      </c>
      <c r="L40" s="70">
        <v>41.6</v>
      </c>
      <c r="M40" s="69">
        <f t="shared" si="15"/>
        <v>10.4</v>
      </c>
      <c r="N40" s="68">
        <v>41.4</v>
      </c>
      <c r="O40" s="71">
        <f t="shared" si="16"/>
        <v>10.35</v>
      </c>
      <c r="P40" s="72">
        <v>42.7</v>
      </c>
      <c r="Q40" s="69">
        <f t="shared" si="17"/>
        <v>10.675000000000001</v>
      </c>
      <c r="R40" s="73">
        <v>43.6</v>
      </c>
      <c r="S40" s="71">
        <f t="shared" si="18"/>
        <v>10.9</v>
      </c>
    </row>
    <row r="41" spans="1:19" x14ac:dyDescent="0.2">
      <c r="A41" s="114"/>
      <c r="B41" s="115"/>
      <c r="C41" s="116"/>
      <c r="D41" s="70"/>
      <c r="E41" s="71"/>
      <c r="F41" s="70"/>
      <c r="G41" s="45"/>
      <c r="H41" s="70"/>
      <c r="I41" s="45"/>
      <c r="J41" s="70"/>
      <c r="K41" s="69"/>
      <c r="L41" s="70"/>
      <c r="M41" s="69"/>
      <c r="N41" s="68"/>
      <c r="O41" s="71"/>
      <c r="P41" s="68"/>
      <c r="Q41" s="69"/>
      <c r="R41" s="73"/>
      <c r="S41" s="71"/>
    </row>
    <row r="42" spans="1:19" ht="38.25" x14ac:dyDescent="0.2">
      <c r="A42" s="108" t="s">
        <v>73</v>
      </c>
      <c r="B42" s="83" t="s">
        <v>74</v>
      </c>
      <c r="C42" s="84"/>
      <c r="D42" s="85"/>
      <c r="E42" s="86"/>
      <c r="F42" s="85"/>
      <c r="G42" s="23"/>
      <c r="H42" s="85"/>
      <c r="I42" s="23"/>
      <c r="J42" s="85"/>
      <c r="K42" s="87"/>
      <c r="L42" s="88"/>
      <c r="M42" s="86"/>
      <c r="N42" s="85"/>
      <c r="O42" s="86"/>
      <c r="P42" s="85"/>
      <c r="Q42" s="86"/>
      <c r="R42" s="89"/>
      <c r="S42" s="86"/>
    </row>
    <row r="43" spans="1:19" x14ac:dyDescent="0.2">
      <c r="A43" s="114"/>
      <c r="B43" s="115"/>
      <c r="C43" s="116"/>
      <c r="D43" s="70"/>
      <c r="E43" s="71"/>
      <c r="F43" s="70"/>
      <c r="G43" s="45"/>
      <c r="H43" s="70"/>
      <c r="I43" s="45"/>
      <c r="J43" s="70"/>
      <c r="K43" s="69"/>
      <c r="L43" s="70"/>
      <c r="M43" s="71"/>
      <c r="N43" s="70"/>
      <c r="O43" s="71"/>
      <c r="P43" s="70"/>
      <c r="Q43" s="71"/>
      <c r="R43" s="117"/>
      <c r="S43" s="71"/>
    </row>
    <row r="44" spans="1:19" x14ac:dyDescent="0.2">
      <c r="A44" s="114" t="s">
        <v>75</v>
      </c>
      <c r="B44" s="115" t="s">
        <v>76</v>
      </c>
      <c r="C44" s="116">
        <v>8</v>
      </c>
      <c r="D44" s="68">
        <f t="shared" ref="D44:D53" si="19">C44*E44</f>
        <v>90.96</v>
      </c>
      <c r="E44" s="69">
        <v>11.37</v>
      </c>
      <c r="F44" s="68">
        <v>86.4</v>
      </c>
      <c r="G44" s="45">
        <f t="shared" ref="G44:G53" si="20">F44/C44</f>
        <v>10.8</v>
      </c>
      <c r="H44" s="68">
        <v>90.4</v>
      </c>
      <c r="I44" s="45">
        <f t="shared" ref="I44:I53" si="21">H44/C44</f>
        <v>11.3</v>
      </c>
      <c r="J44" s="70">
        <v>79.636400000000009</v>
      </c>
      <c r="K44" s="69">
        <f t="shared" ref="K44:K51" si="22">J44/C44</f>
        <v>9.9545500000000011</v>
      </c>
      <c r="L44" s="70">
        <v>83.4</v>
      </c>
      <c r="M44" s="69">
        <f t="shared" ref="M44:M51" si="23">L44/C44</f>
        <v>10.425000000000001</v>
      </c>
      <c r="N44" s="68">
        <v>82.4</v>
      </c>
      <c r="O44" s="71">
        <f t="shared" ref="O44:O51" si="24">N44/C44</f>
        <v>10.3</v>
      </c>
      <c r="P44" s="72">
        <v>85.7</v>
      </c>
      <c r="Q44" s="69">
        <f t="shared" ref="Q44:Q51" si="25">P44/C44</f>
        <v>10.7125</v>
      </c>
      <c r="R44" s="73">
        <v>87.2</v>
      </c>
      <c r="S44" s="71">
        <f t="shared" ref="S44:S53" si="26">R44/C44</f>
        <v>10.9</v>
      </c>
    </row>
    <row r="45" spans="1:19" x14ac:dyDescent="0.2">
      <c r="A45" s="114" t="s">
        <v>77</v>
      </c>
      <c r="B45" s="115" t="s">
        <v>78</v>
      </c>
      <c r="C45" s="116">
        <v>8</v>
      </c>
      <c r="D45" s="68">
        <f t="shared" si="19"/>
        <v>90.96</v>
      </c>
      <c r="E45" s="69">
        <v>11.37</v>
      </c>
      <c r="F45" s="68">
        <v>81.599999999999994</v>
      </c>
      <c r="G45" s="45">
        <f t="shared" si="20"/>
        <v>10.199999999999999</v>
      </c>
      <c r="H45" s="68">
        <v>84.7</v>
      </c>
      <c r="I45" s="45">
        <f t="shared" si="21"/>
        <v>10.5875</v>
      </c>
      <c r="J45" s="70">
        <v>52.810400000000008</v>
      </c>
      <c r="K45" s="69">
        <f t="shared" si="22"/>
        <v>6.6013000000000011</v>
      </c>
      <c r="L45" s="70">
        <v>78.8</v>
      </c>
      <c r="M45" s="69">
        <f t="shared" si="23"/>
        <v>9.85</v>
      </c>
      <c r="N45" s="68">
        <v>78</v>
      </c>
      <c r="O45" s="71">
        <f t="shared" si="24"/>
        <v>9.75</v>
      </c>
      <c r="P45" s="72">
        <v>80.900000000000006</v>
      </c>
      <c r="Q45" s="69">
        <f t="shared" si="25"/>
        <v>10.112500000000001</v>
      </c>
      <c r="R45" s="73">
        <v>82.5</v>
      </c>
      <c r="S45" s="71">
        <f t="shared" si="26"/>
        <v>10.3125</v>
      </c>
    </row>
    <row r="46" spans="1:19" x14ac:dyDescent="0.2">
      <c r="A46" s="114" t="s">
        <v>79</v>
      </c>
      <c r="B46" s="115" t="s">
        <v>80</v>
      </c>
      <c r="C46" s="116">
        <v>5</v>
      </c>
      <c r="D46" s="68">
        <f t="shared" si="19"/>
        <v>56.849999999999994</v>
      </c>
      <c r="E46" s="69">
        <v>11.37</v>
      </c>
      <c r="F46" s="68">
        <v>54.1</v>
      </c>
      <c r="G46" s="45">
        <f t="shared" si="20"/>
        <v>10.82</v>
      </c>
      <c r="H46" s="68">
        <v>56.1</v>
      </c>
      <c r="I46" s="45">
        <f t="shared" si="21"/>
        <v>11.22</v>
      </c>
      <c r="J46" s="70">
        <v>84.265199999999993</v>
      </c>
      <c r="K46" s="69">
        <f t="shared" si="22"/>
        <v>16.85304</v>
      </c>
      <c r="L46" s="70">
        <v>52.3</v>
      </c>
      <c r="M46" s="69">
        <f t="shared" si="23"/>
        <v>10.459999999999999</v>
      </c>
      <c r="N46" s="68">
        <v>51.6</v>
      </c>
      <c r="O46" s="71">
        <f t="shared" si="24"/>
        <v>10.32</v>
      </c>
      <c r="P46" s="72">
        <v>53.6</v>
      </c>
      <c r="Q46" s="69">
        <f t="shared" si="25"/>
        <v>10.72</v>
      </c>
      <c r="R46" s="73">
        <v>54.5</v>
      </c>
      <c r="S46" s="71">
        <f t="shared" si="26"/>
        <v>10.9</v>
      </c>
    </row>
    <row r="47" spans="1:19" ht="25.5" x14ac:dyDescent="0.2">
      <c r="A47" s="114" t="s">
        <v>81</v>
      </c>
      <c r="B47" s="115" t="s">
        <v>82</v>
      </c>
      <c r="C47" s="116">
        <v>8</v>
      </c>
      <c r="D47" s="68">
        <f t="shared" si="19"/>
        <v>90.96</v>
      </c>
      <c r="E47" s="69">
        <v>11.37</v>
      </c>
      <c r="F47" s="68">
        <v>86.4</v>
      </c>
      <c r="G47" s="45">
        <f t="shared" si="20"/>
        <v>10.8</v>
      </c>
      <c r="H47" s="68">
        <v>90.4</v>
      </c>
      <c r="I47" s="45">
        <f t="shared" si="21"/>
        <v>11.3</v>
      </c>
      <c r="J47" s="70">
        <v>42.290400000000005</v>
      </c>
      <c r="K47" s="69">
        <f t="shared" si="22"/>
        <v>5.2863000000000007</v>
      </c>
      <c r="L47" s="70">
        <v>83.4</v>
      </c>
      <c r="M47" s="69">
        <f t="shared" si="23"/>
        <v>10.425000000000001</v>
      </c>
      <c r="N47" s="68">
        <v>82.4</v>
      </c>
      <c r="O47" s="71">
        <f t="shared" si="24"/>
        <v>10.3</v>
      </c>
      <c r="P47" s="72">
        <v>85.7</v>
      </c>
      <c r="Q47" s="69">
        <f t="shared" si="25"/>
        <v>10.7125</v>
      </c>
      <c r="R47" s="73">
        <v>87.2</v>
      </c>
      <c r="S47" s="71">
        <f t="shared" si="26"/>
        <v>10.9</v>
      </c>
    </row>
    <row r="48" spans="1:19" ht="25.5" x14ac:dyDescent="0.2">
      <c r="A48" s="114" t="s">
        <v>83</v>
      </c>
      <c r="B48" s="115" t="s">
        <v>84</v>
      </c>
      <c r="C48" s="116">
        <v>4</v>
      </c>
      <c r="D48" s="68">
        <f t="shared" si="19"/>
        <v>45.48</v>
      </c>
      <c r="E48" s="69">
        <v>11.37</v>
      </c>
      <c r="F48" s="68">
        <v>43.3</v>
      </c>
      <c r="G48" s="45">
        <f t="shared" si="20"/>
        <v>10.824999999999999</v>
      </c>
      <c r="H48" s="68">
        <v>44.6</v>
      </c>
      <c r="I48" s="45">
        <f t="shared" si="21"/>
        <v>11.15</v>
      </c>
      <c r="J48" s="70">
        <v>42.3</v>
      </c>
      <c r="K48" s="69">
        <f t="shared" si="22"/>
        <v>10.574999999999999</v>
      </c>
      <c r="L48" s="70">
        <v>41.6</v>
      </c>
      <c r="M48" s="69">
        <f t="shared" si="23"/>
        <v>10.4</v>
      </c>
      <c r="N48" s="68">
        <v>41.4</v>
      </c>
      <c r="O48" s="71">
        <f t="shared" si="24"/>
        <v>10.35</v>
      </c>
      <c r="P48" s="72">
        <v>42.7</v>
      </c>
      <c r="Q48" s="69">
        <f t="shared" si="25"/>
        <v>10.675000000000001</v>
      </c>
      <c r="R48" s="73">
        <v>43.6</v>
      </c>
      <c r="S48" s="71">
        <f t="shared" si="26"/>
        <v>10.9</v>
      </c>
    </row>
    <row r="49" spans="1:19" x14ac:dyDescent="0.2">
      <c r="A49" s="114" t="s">
        <v>85</v>
      </c>
      <c r="B49" s="115" t="s">
        <v>86</v>
      </c>
      <c r="C49" s="116">
        <v>10</v>
      </c>
      <c r="D49" s="68">
        <f t="shared" si="19"/>
        <v>113.69999999999999</v>
      </c>
      <c r="E49" s="69">
        <v>11.37</v>
      </c>
      <c r="F49" s="68">
        <v>108</v>
      </c>
      <c r="G49" s="45">
        <f t="shared" si="20"/>
        <v>10.8</v>
      </c>
      <c r="H49" s="68">
        <v>112.1</v>
      </c>
      <c r="I49" s="45">
        <f t="shared" si="21"/>
        <v>11.209999999999999</v>
      </c>
      <c r="J49" s="70">
        <v>105.3</v>
      </c>
      <c r="K49" s="69">
        <f t="shared" si="22"/>
        <v>10.53</v>
      </c>
      <c r="L49" s="70">
        <v>104.2</v>
      </c>
      <c r="M49" s="69">
        <f t="shared" si="23"/>
        <v>10.42</v>
      </c>
      <c r="N49" s="68">
        <v>103.2</v>
      </c>
      <c r="O49" s="71">
        <f t="shared" si="24"/>
        <v>10.32</v>
      </c>
      <c r="P49" s="72">
        <v>107</v>
      </c>
      <c r="Q49" s="69">
        <f t="shared" si="25"/>
        <v>10.7</v>
      </c>
      <c r="R49" s="73">
        <v>109</v>
      </c>
      <c r="S49" s="71">
        <f t="shared" si="26"/>
        <v>10.9</v>
      </c>
    </row>
    <row r="50" spans="1:19" x14ac:dyDescent="0.2">
      <c r="A50" s="114" t="s">
        <v>87</v>
      </c>
      <c r="B50" s="115" t="s">
        <v>88</v>
      </c>
      <c r="C50" s="116">
        <v>5</v>
      </c>
      <c r="D50" s="68">
        <f t="shared" si="19"/>
        <v>56.849999999999994</v>
      </c>
      <c r="E50" s="69">
        <v>11.37</v>
      </c>
      <c r="F50" s="68">
        <v>54.1</v>
      </c>
      <c r="G50" s="45">
        <f t="shared" si="20"/>
        <v>10.82</v>
      </c>
      <c r="H50" s="68">
        <v>56.1</v>
      </c>
      <c r="I50" s="45">
        <f t="shared" si="21"/>
        <v>11.22</v>
      </c>
      <c r="J50" s="70">
        <v>52.8</v>
      </c>
      <c r="K50" s="69">
        <f t="shared" si="22"/>
        <v>10.559999999999999</v>
      </c>
      <c r="L50" s="70">
        <v>52.3</v>
      </c>
      <c r="M50" s="69">
        <f t="shared" si="23"/>
        <v>10.459999999999999</v>
      </c>
      <c r="N50" s="68">
        <v>51.7</v>
      </c>
      <c r="O50" s="71">
        <f t="shared" si="24"/>
        <v>10.34</v>
      </c>
      <c r="P50" s="72">
        <v>53.6</v>
      </c>
      <c r="Q50" s="69">
        <f t="shared" si="25"/>
        <v>10.72</v>
      </c>
      <c r="R50" s="73">
        <v>54.5</v>
      </c>
      <c r="S50" s="71">
        <f t="shared" si="26"/>
        <v>10.9</v>
      </c>
    </row>
    <row r="51" spans="1:19" x14ac:dyDescent="0.2">
      <c r="A51" s="118">
        <v>1332</v>
      </c>
      <c r="B51" s="115" t="s">
        <v>89</v>
      </c>
      <c r="C51" s="119">
        <v>5</v>
      </c>
      <c r="D51" s="68">
        <f t="shared" si="19"/>
        <v>56.849999999999994</v>
      </c>
      <c r="E51" s="69">
        <v>11.37</v>
      </c>
      <c r="F51" s="68"/>
      <c r="G51" s="45">
        <f t="shared" si="20"/>
        <v>0</v>
      </c>
      <c r="H51" s="68"/>
      <c r="I51" s="45">
        <f t="shared" si="21"/>
        <v>0</v>
      </c>
      <c r="J51" s="120">
        <v>52.8</v>
      </c>
      <c r="K51" s="69">
        <f t="shared" si="22"/>
        <v>10.559999999999999</v>
      </c>
      <c r="L51" s="120">
        <v>52.3</v>
      </c>
      <c r="M51" s="69">
        <f t="shared" si="23"/>
        <v>10.459999999999999</v>
      </c>
      <c r="N51" s="68">
        <v>51.7</v>
      </c>
      <c r="O51" s="71">
        <f t="shared" si="24"/>
        <v>10.34</v>
      </c>
      <c r="P51" s="72">
        <v>53.6</v>
      </c>
      <c r="Q51" s="69">
        <f t="shared" si="25"/>
        <v>10.72</v>
      </c>
      <c r="R51" s="73">
        <v>54.5</v>
      </c>
      <c r="S51" s="71">
        <f t="shared" si="26"/>
        <v>10.9</v>
      </c>
    </row>
    <row r="52" spans="1:19" s="53" customFormat="1" ht="38.25" x14ac:dyDescent="0.2">
      <c r="A52" s="101" t="s">
        <v>90</v>
      </c>
      <c r="B52" s="102" t="s">
        <v>91</v>
      </c>
      <c r="C52" s="103">
        <v>9.8000000000000007</v>
      </c>
      <c r="D52" s="104">
        <f t="shared" si="19"/>
        <v>111.426</v>
      </c>
      <c r="E52" s="105">
        <v>11.37</v>
      </c>
      <c r="F52" s="104">
        <v>143.4</v>
      </c>
      <c r="G52" s="52">
        <f t="shared" si="20"/>
        <v>14.63265306122449</v>
      </c>
      <c r="H52" s="104">
        <v>105.4</v>
      </c>
      <c r="I52" s="52">
        <f t="shared" si="21"/>
        <v>10.755102040816327</v>
      </c>
      <c r="J52" s="104"/>
      <c r="K52" s="105"/>
      <c r="L52" s="106"/>
      <c r="M52" s="105"/>
      <c r="N52" s="104"/>
      <c r="O52" s="105"/>
      <c r="P52" s="104"/>
      <c r="Q52" s="105"/>
      <c r="R52" s="107"/>
      <c r="S52" s="105">
        <f t="shared" si="26"/>
        <v>0</v>
      </c>
    </row>
    <row r="53" spans="1:19" x14ac:dyDescent="0.2">
      <c r="A53" s="121" t="s">
        <v>92</v>
      </c>
      <c r="B53" s="115" t="s">
        <v>93</v>
      </c>
      <c r="C53" s="116">
        <v>15</v>
      </c>
      <c r="D53" s="68">
        <f t="shared" si="19"/>
        <v>170.54999999999998</v>
      </c>
      <c r="E53" s="69">
        <v>11.37</v>
      </c>
      <c r="F53" s="68">
        <v>162</v>
      </c>
      <c r="G53" s="45">
        <f t="shared" si="20"/>
        <v>10.8</v>
      </c>
      <c r="H53" s="68">
        <v>168.3</v>
      </c>
      <c r="I53" s="45">
        <f t="shared" si="21"/>
        <v>11.22</v>
      </c>
      <c r="J53" s="120">
        <v>158.30000000000001</v>
      </c>
      <c r="K53" s="69">
        <f>J53/C53</f>
        <v>10.553333333333335</v>
      </c>
      <c r="L53" s="122">
        <v>156.5</v>
      </c>
      <c r="M53" s="69">
        <f>L53/C53</f>
        <v>10.433333333333334</v>
      </c>
      <c r="N53" s="123">
        <v>154.4</v>
      </c>
      <c r="O53" s="71">
        <f>N53/C53</f>
        <v>10.293333333333333</v>
      </c>
      <c r="P53" s="72">
        <v>160.5</v>
      </c>
      <c r="Q53" s="69">
        <f>P53/C53</f>
        <v>10.7</v>
      </c>
      <c r="R53" s="73">
        <v>163.6</v>
      </c>
      <c r="S53" s="71">
        <f t="shared" si="26"/>
        <v>10.906666666666666</v>
      </c>
    </row>
    <row r="54" spans="1:19" x14ac:dyDescent="0.2">
      <c r="A54" s="124"/>
      <c r="B54" s="115"/>
      <c r="C54" s="116"/>
      <c r="D54" s="70"/>
      <c r="E54" s="71"/>
      <c r="F54" s="70"/>
      <c r="G54" s="45"/>
      <c r="H54" s="70"/>
      <c r="I54" s="45"/>
      <c r="J54" s="120"/>
      <c r="K54" s="69"/>
      <c r="L54" s="120"/>
      <c r="M54" s="69"/>
      <c r="N54" s="68"/>
      <c r="O54" s="69"/>
      <c r="P54" s="120"/>
      <c r="Q54" s="69"/>
      <c r="R54" s="73"/>
      <c r="S54" s="71"/>
    </row>
    <row r="55" spans="1:19" ht="25.5" x14ac:dyDescent="0.2">
      <c r="A55" s="108" t="s">
        <v>94</v>
      </c>
      <c r="B55" s="83" t="s">
        <v>95</v>
      </c>
      <c r="C55" s="84"/>
      <c r="D55" s="85"/>
      <c r="E55" s="86"/>
      <c r="F55" s="85"/>
      <c r="G55" s="23"/>
      <c r="H55" s="85"/>
      <c r="I55" s="23"/>
      <c r="J55" s="85"/>
      <c r="K55" s="87"/>
      <c r="L55" s="88"/>
      <c r="M55" s="86"/>
      <c r="N55" s="85"/>
      <c r="O55" s="86"/>
      <c r="P55" s="85"/>
      <c r="Q55" s="86"/>
      <c r="R55" s="89"/>
      <c r="S55" s="86"/>
    </row>
    <row r="56" spans="1:19" x14ac:dyDescent="0.2">
      <c r="A56" s="114"/>
      <c r="B56" s="115"/>
      <c r="C56" s="116"/>
      <c r="D56" s="70"/>
      <c r="E56" s="71"/>
      <c r="F56" s="70"/>
      <c r="G56" s="45"/>
      <c r="H56" s="70"/>
      <c r="I56" s="45"/>
      <c r="J56" s="70"/>
      <c r="K56" s="69"/>
      <c r="L56" s="70"/>
      <c r="M56" s="71"/>
      <c r="N56" s="70"/>
      <c r="O56" s="71"/>
      <c r="P56" s="70"/>
      <c r="Q56" s="71"/>
      <c r="R56" s="117"/>
      <c r="S56" s="71"/>
    </row>
    <row r="57" spans="1:19" x14ac:dyDescent="0.2">
      <c r="A57" s="114" t="s">
        <v>96</v>
      </c>
      <c r="B57" s="115" t="s">
        <v>97</v>
      </c>
      <c r="C57" s="116">
        <v>13</v>
      </c>
      <c r="D57" s="68">
        <f>C57*E57</f>
        <v>147.81</v>
      </c>
      <c r="E57" s="69">
        <v>11.37</v>
      </c>
      <c r="F57" s="68">
        <v>143.4</v>
      </c>
      <c r="G57" s="45">
        <f t="shared" ref="G57" si="27">F57/C57</f>
        <v>11.030769230769231</v>
      </c>
      <c r="H57" s="68">
        <v>148.80000000000001</v>
      </c>
      <c r="I57" s="45">
        <f>H57/C57</f>
        <v>11.446153846153846</v>
      </c>
      <c r="J57" s="70">
        <v>140.22999999999999</v>
      </c>
      <c r="K57" s="69">
        <f>J57/C57</f>
        <v>10.786923076923076</v>
      </c>
      <c r="L57" s="70">
        <v>138.4</v>
      </c>
      <c r="M57" s="69">
        <f>L57/C57</f>
        <v>10.646153846153847</v>
      </c>
      <c r="N57" s="68">
        <v>136.80000000000001</v>
      </c>
      <c r="O57" s="71">
        <f>N57/C57</f>
        <v>10.523076923076925</v>
      </c>
      <c r="P57" s="72">
        <v>142.1</v>
      </c>
      <c r="Q57" s="69">
        <f>P57/C57</f>
        <v>10.930769230769231</v>
      </c>
      <c r="R57" s="73">
        <v>144.9</v>
      </c>
      <c r="S57" s="71">
        <f>R57/C57</f>
        <v>11.146153846153847</v>
      </c>
    </row>
    <row r="58" spans="1:19" x14ac:dyDescent="0.2">
      <c r="A58" s="114"/>
      <c r="B58" s="115"/>
      <c r="C58" s="116"/>
      <c r="D58" s="70"/>
      <c r="E58" s="71"/>
      <c r="F58" s="70"/>
      <c r="G58" s="45"/>
      <c r="H58" s="70"/>
      <c r="I58" s="45"/>
      <c r="J58" s="70"/>
      <c r="K58" s="69"/>
      <c r="L58" s="70"/>
      <c r="M58" s="69"/>
      <c r="N58" s="68"/>
      <c r="O58" s="69"/>
      <c r="P58" s="70"/>
      <c r="Q58" s="69"/>
      <c r="R58" s="73"/>
      <c r="S58" s="71"/>
    </row>
    <row r="59" spans="1:19" x14ac:dyDescent="0.2">
      <c r="A59" s="108" t="s">
        <v>98</v>
      </c>
      <c r="B59" s="83" t="s">
        <v>99</v>
      </c>
      <c r="C59" s="84"/>
      <c r="D59" s="85"/>
      <c r="E59" s="86"/>
      <c r="F59" s="85"/>
      <c r="G59" s="23"/>
      <c r="H59" s="85"/>
      <c r="I59" s="23"/>
      <c r="J59" s="85"/>
      <c r="K59" s="87"/>
      <c r="L59" s="88"/>
      <c r="M59" s="86"/>
      <c r="N59" s="85"/>
      <c r="O59" s="86"/>
      <c r="P59" s="85"/>
      <c r="Q59" s="86"/>
      <c r="R59" s="89"/>
      <c r="S59" s="86"/>
    </row>
    <row r="60" spans="1:19" x14ac:dyDescent="0.2">
      <c r="A60" s="114"/>
      <c r="B60" s="115"/>
      <c r="C60" s="116"/>
      <c r="D60" s="70"/>
      <c r="E60" s="71"/>
      <c r="F60" s="70"/>
      <c r="G60" s="45"/>
      <c r="H60" s="70"/>
      <c r="I60" s="45"/>
      <c r="J60" s="70"/>
      <c r="K60" s="69"/>
      <c r="L60" s="70"/>
      <c r="M60" s="71"/>
      <c r="N60" s="70"/>
      <c r="O60" s="71"/>
      <c r="P60" s="70"/>
      <c r="Q60" s="71"/>
      <c r="R60" s="117"/>
      <c r="S60" s="71"/>
    </row>
    <row r="61" spans="1:19" ht="25.5" x14ac:dyDescent="0.2">
      <c r="A61" s="114" t="s">
        <v>100</v>
      </c>
      <c r="B61" s="115" t="s">
        <v>101</v>
      </c>
      <c r="C61" s="116">
        <v>60</v>
      </c>
      <c r="D61" s="68">
        <f t="shared" ref="D61:D86" si="28">C61*E61</f>
        <v>1796.4</v>
      </c>
      <c r="E61" s="71">
        <v>29.94</v>
      </c>
      <c r="F61" s="70">
        <v>662.3</v>
      </c>
      <c r="G61" s="45">
        <f t="shared" ref="G61:G86" si="29">F61/C61</f>
        <v>11.038333333333332</v>
      </c>
      <c r="H61" s="70">
        <v>689.2</v>
      </c>
      <c r="I61" s="45">
        <f t="shared" ref="I61:I86" si="30">H61/C61</f>
        <v>11.486666666666668</v>
      </c>
      <c r="J61" s="70">
        <v>646.76959999999997</v>
      </c>
      <c r="K61" s="69">
        <f t="shared" ref="K61:K70" si="31">J61/C61</f>
        <v>10.779493333333333</v>
      </c>
      <c r="L61" s="70">
        <v>638.9</v>
      </c>
      <c r="M61" s="69">
        <f>L61/C61</f>
        <v>10.648333333333333</v>
      </c>
      <c r="N61" s="68">
        <v>630.29999999999995</v>
      </c>
      <c r="O61" s="71">
        <f>N61/C61</f>
        <v>10.504999999999999</v>
      </c>
      <c r="P61" s="72">
        <v>655.9</v>
      </c>
      <c r="Q61" s="69">
        <f>P61/C61</f>
        <v>10.931666666666667</v>
      </c>
      <c r="R61" s="73">
        <v>668.6</v>
      </c>
      <c r="S61" s="71">
        <f>R61/C61</f>
        <v>11.143333333333334</v>
      </c>
    </row>
    <row r="62" spans="1:19" ht="25.5" x14ac:dyDescent="0.2">
      <c r="A62" s="114" t="s">
        <v>102</v>
      </c>
      <c r="B62" s="115" t="s">
        <v>103</v>
      </c>
      <c r="C62" s="116">
        <v>30</v>
      </c>
      <c r="D62" s="68">
        <f t="shared" si="28"/>
        <v>573.9</v>
      </c>
      <c r="E62" s="71">
        <v>19.13</v>
      </c>
      <c r="F62" s="70">
        <v>306.39999999999998</v>
      </c>
      <c r="G62" s="45">
        <f t="shared" si="29"/>
        <v>10.213333333333333</v>
      </c>
      <c r="H62" s="70">
        <v>319.39999999999998</v>
      </c>
      <c r="I62" s="45">
        <f t="shared" si="30"/>
        <v>10.646666666666667</v>
      </c>
      <c r="J62" s="70">
        <v>299.29400000000004</v>
      </c>
      <c r="K62" s="69">
        <f t="shared" si="31"/>
        <v>9.9764666666666688</v>
      </c>
      <c r="L62" s="70">
        <v>295.60000000000002</v>
      </c>
      <c r="M62" s="69">
        <f>L62/C62</f>
        <v>9.8533333333333335</v>
      </c>
      <c r="N62" s="68">
        <v>291.7</v>
      </c>
      <c r="O62" s="71">
        <f>N62/C62</f>
        <v>9.7233333333333327</v>
      </c>
      <c r="P62" s="72">
        <v>303.3</v>
      </c>
      <c r="Q62" s="69">
        <f>P62/C62</f>
        <v>10.110000000000001</v>
      </c>
      <c r="R62" s="73">
        <v>309.3</v>
      </c>
      <c r="S62" s="71">
        <f>R62/C62</f>
        <v>10.31</v>
      </c>
    </row>
    <row r="63" spans="1:19" ht="25.5" x14ac:dyDescent="0.2">
      <c r="A63" s="114" t="s">
        <v>104</v>
      </c>
      <c r="B63" s="115" t="s">
        <v>105</v>
      </c>
      <c r="C63" s="116">
        <v>20</v>
      </c>
      <c r="D63" s="68">
        <f t="shared" si="28"/>
        <v>377.2</v>
      </c>
      <c r="E63" s="71">
        <v>18.86</v>
      </c>
      <c r="F63" s="70">
        <v>204.6</v>
      </c>
      <c r="G63" s="45">
        <f t="shared" si="29"/>
        <v>10.23</v>
      </c>
      <c r="H63" s="70">
        <v>213</v>
      </c>
      <c r="I63" s="45">
        <f t="shared" si="30"/>
        <v>10.65</v>
      </c>
      <c r="J63" s="70">
        <v>199.56440000000001</v>
      </c>
      <c r="K63" s="69">
        <f t="shared" si="31"/>
        <v>9.9782200000000003</v>
      </c>
      <c r="L63" s="70">
        <v>197.1</v>
      </c>
      <c r="M63" s="69">
        <f>L63/C63</f>
        <v>9.8550000000000004</v>
      </c>
      <c r="N63" s="68">
        <v>194.6</v>
      </c>
      <c r="O63" s="71">
        <f>N63/C63</f>
        <v>9.73</v>
      </c>
      <c r="P63" s="72">
        <v>202.2</v>
      </c>
      <c r="Q63" s="69">
        <f>P63/C63</f>
        <v>10.11</v>
      </c>
      <c r="R63" s="73">
        <v>206.2</v>
      </c>
      <c r="S63" s="71">
        <f>R63/C63</f>
        <v>10.309999999999999</v>
      </c>
    </row>
    <row r="64" spans="1:19" ht="25.5" x14ac:dyDescent="0.2">
      <c r="A64" s="114" t="s">
        <v>106</v>
      </c>
      <c r="B64" s="115" t="s">
        <v>107</v>
      </c>
      <c r="C64" s="116">
        <v>60</v>
      </c>
      <c r="D64" s="68">
        <f t="shared" si="28"/>
        <v>1796.4</v>
      </c>
      <c r="E64" s="71">
        <v>29.94</v>
      </c>
      <c r="F64" s="70">
        <v>662.3</v>
      </c>
      <c r="G64" s="45">
        <f t="shared" si="29"/>
        <v>11.038333333333332</v>
      </c>
      <c r="H64" s="70">
        <v>689.2</v>
      </c>
      <c r="I64" s="45">
        <f t="shared" si="30"/>
        <v>11.486666666666668</v>
      </c>
      <c r="J64" s="70">
        <v>646.76959999999997</v>
      </c>
      <c r="K64" s="69">
        <f t="shared" si="31"/>
        <v>10.779493333333333</v>
      </c>
      <c r="L64" s="70">
        <v>638.9</v>
      </c>
      <c r="M64" s="69">
        <f>L64/C64</f>
        <v>10.648333333333333</v>
      </c>
      <c r="N64" s="68">
        <v>630.29999999999995</v>
      </c>
      <c r="O64" s="71">
        <f>N64/C64</f>
        <v>10.504999999999999</v>
      </c>
      <c r="P64" s="72">
        <v>655.9</v>
      </c>
      <c r="Q64" s="69">
        <f>P64/C64</f>
        <v>10.931666666666667</v>
      </c>
      <c r="R64" s="73">
        <v>668.6</v>
      </c>
      <c r="S64" s="71">
        <f>R64/C64</f>
        <v>11.143333333333334</v>
      </c>
    </row>
    <row r="65" spans="1:19" ht="25.5" x14ac:dyDescent="0.2">
      <c r="A65" s="114" t="s">
        <v>108</v>
      </c>
      <c r="B65" s="115" t="s">
        <v>109</v>
      </c>
      <c r="C65" s="116">
        <v>80</v>
      </c>
      <c r="D65" s="68">
        <f t="shared" si="28"/>
        <v>2395.2000000000003</v>
      </c>
      <c r="E65" s="71">
        <v>29.94</v>
      </c>
      <c r="F65" s="70">
        <v>883.1</v>
      </c>
      <c r="G65" s="45">
        <f t="shared" si="29"/>
        <v>11.03875</v>
      </c>
      <c r="H65" s="70">
        <v>919.2</v>
      </c>
      <c r="I65" s="45">
        <f t="shared" si="30"/>
        <v>11.49</v>
      </c>
      <c r="J65" s="70">
        <v>862.53480000000002</v>
      </c>
      <c r="K65" s="69">
        <f t="shared" si="31"/>
        <v>10.781685</v>
      </c>
      <c r="L65" s="70">
        <v>851.9</v>
      </c>
      <c r="M65" s="69">
        <f>L65/C65</f>
        <v>10.64875</v>
      </c>
      <c r="N65" s="68">
        <v>840.3</v>
      </c>
      <c r="O65" s="71">
        <f>N65/C65</f>
        <v>10.50375</v>
      </c>
      <c r="P65" s="72">
        <v>874.3</v>
      </c>
      <c r="Q65" s="69">
        <f>P65/C65</f>
        <v>10.928749999999999</v>
      </c>
      <c r="R65" s="73">
        <v>891.5</v>
      </c>
      <c r="S65" s="71">
        <f>R65/C65</f>
        <v>11.143750000000001</v>
      </c>
    </row>
    <row r="66" spans="1:19" x14ac:dyDescent="0.2">
      <c r="A66" s="114"/>
      <c r="B66" s="115" t="s">
        <v>110</v>
      </c>
      <c r="C66" s="116"/>
      <c r="D66" s="68"/>
      <c r="E66" s="71"/>
      <c r="F66" s="70"/>
      <c r="G66" s="45" t="e">
        <f t="shared" si="29"/>
        <v>#DIV/0!</v>
      </c>
      <c r="H66" s="70"/>
      <c r="I66" s="45" t="e">
        <f t="shared" si="30"/>
        <v>#DIV/0!</v>
      </c>
      <c r="J66" s="125"/>
      <c r="K66" s="69" t="e">
        <f t="shared" si="31"/>
        <v>#DIV/0!</v>
      </c>
      <c r="L66" s="125"/>
      <c r="M66" s="69"/>
      <c r="N66" s="125"/>
      <c r="O66" s="71"/>
      <c r="P66" s="72"/>
      <c r="Q66" s="69"/>
      <c r="R66" s="73"/>
      <c r="S66" s="71"/>
    </row>
    <row r="67" spans="1:19" ht="38.25" x14ac:dyDescent="0.2">
      <c r="A67" s="114" t="s">
        <v>111</v>
      </c>
      <c r="B67" s="115" t="s">
        <v>112</v>
      </c>
      <c r="C67" s="116">
        <v>30</v>
      </c>
      <c r="D67" s="68">
        <f t="shared" si="28"/>
        <v>898.2</v>
      </c>
      <c r="E67" s="71">
        <v>29.94</v>
      </c>
      <c r="F67" s="70">
        <v>331.4</v>
      </c>
      <c r="G67" s="45">
        <f t="shared" si="29"/>
        <v>11.046666666666665</v>
      </c>
      <c r="H67" s="70">
        <v>344.6</v>
      </c>
      <c r="I67" s="45">
        <f t="shared" si="30"/>
        <v>11.486666666666668</v>
      </c>
      <c r="J67" s="70">
        <v>323.59520000000003</v>
      </c>
      <c r="K67" s="69">
        <f t="shared" si="31"/>
        <v>10.786506666666668</v>
      </c>
      <c r="L67" s="125">
        <v>319.60000000000002</v>
      </c>
      <c r="M67" s="69">
        <f>L68/C67</f>
        <v>21.296666666666667</v>
      </c>
      <c r="N67" s="126">
        <v>315.3</v>
      </c>
      <c r="O67" s="71">
        <f>N67/C67</f>
        <v>10.51</v>
      </c>
      <c r="P67" s="72">
        <v>327.9</v>
      </c>
      <c r="Q67" s="69">
        <f>P67/C67</f>
        <v>10.93</v>
      </c>
      <c r="R67" s="73">
        <v>334.3</v>
      </c>
      <c r="S67" s="71">
        <f>R67/C67</f>
        <v>11.143333333333334</v>
      </c>
    </row>
    <row r="68" spans="1:19" ht="38.25" x14ac:dyDescent="0.2">
      <c r="A68" s="114" t="s">
        <v>113</v>
      </c>
      <c r="B68" s="115" t="s">
        <v>114</v>
      </c>
      <c r="C68" s="116">
        <v>60</v>
      </c>
      <c r="D68" s="68">
        <f t="shared" si="28"/>
        <v>1796.4</v>
      </c>
      <c r="E68" s="71">
        <v>29.94</v>
      </c>
      <c r="F68" s="70">
        <v>662.3</v>
      </c>
      <c r="G68" s="45">
        <f t="shared" si="29"/>
        <v>11.038333333333332</v>
      </c>
      <c r="H68" s="70">
        <v>689.2</v>
      </c>
      <c r="I68" s="45">
        <f t="shared" si="30"/>
        <v>11.486666666666668</v>
      </c>
      <c r="J68" s="70">
        <v>646.76959999999997</v>
      </c>
      <c r="K68" s="69">
        <f t="shared" si="31"/>
        <v>10.779493333333333</v>
      </c>
      <c r="L68" s="70">
        <v>638.9</v>
      </c>
      <c r="M68" s="69">
        <f>L69/C68</f>
        <v>15.973333333333333</v>
      </c>
      <c r="N68" s="126">
        <v>630.29999999999995</v>
      </c>
      <c r="O68" s="71">
        <f>N68/C68</f>
        <v>10.504999999999999</v>
      </c>
      <c r="P68" s="72">
        <v>655.9</v>
      </c>
      <c r="Q68" s="69">
        <f>P68/C68</f>
        <v>10.931666666666667</v>
      </c>
      <c r="R68" s="73">
        <v>668.6</v>
      </c>
      <c r="S68" s="71">
        <f>R68/C68</f>
        <v>11.143333333333334</v>
      </c>
    </row>
    <row r="69" spans="1:19" ht="38.25" x14ac:dyDescent="0.2">
      <c r="A69" s="114" t="s">
        <v>115</v>
      </c>
      <c r="B69" s="115" t="s">
        <v>116</v>
      </c>
      <c r="C69" s="116">
        <v>90</v>
      </c>
      <c r="D69" s="68">
        <f t="shared" si="28"/>
        <v>2694.6</v>
      </c>
      <c r="E69" s="71">
        <v>29.94</v>
      </c>
      <c r="F69" s="70">
        <v>993.7</v>
      </c>
      <c r="G69" s="45">
        <f t="shared" si="29"/>
        <v>11.041111111111112</v>
      </c>
      <c r="H69" s="70">
        <v>1034.9000000000001</v>
      </c>
      <c r="I69" s="45">
        <f t="shared" si="30"/>
        <v>11.49888888888889</v>
      </c>
      <c r="J69" s="70">
        <v>970.25959999999998</v>
      </c>
      <c r="K69" s="69">
        <f t="shared" si="31"/>
        <v>10.780662222222222</v>
      </c>
      <c r="L69" s="70">
        <v>958.4</v>
      </c>
      <c r="M69" s="69">
        <f>L68/C69</f>
        <v>7.0988888888888884</v>
      </c>
      <c r="N69" s="126">
        <v>945.3</v>
      </c>
      <c r="O69" s="71">
        <f>N69/C69</f>
        <v>10.503333333333332</v>
      </c>
      <c r="P69" s="72">
        <v>983.7</v>
      </c>
      <c r="Q69" s="69">
        <f>P69/C69</f>
        <v>10.93</v>
      </c>
      <c r="R69" s="73">
        <v>1003</v>
      </c>
      <c r="S69" s="71">
        <f>R69/C69</f>
        <v>11.144444444444444</v>
      </c>
    </row>
    <row r="70" spans="1:19" ht="38.25" x14ac:dyDescent="0.2">
      <c r="A70" s="114" t="s">
        <v>117</v>
      </c>
      <c r="B70" s="115" t="s">
        <v>118</v>
      </c>
      <c r="C70" s="116">
        <v>120</v>
      </c>
      <c r="D70" s="68">
        <f t="shared" si="28"/>
        <v>3592.8</v>
      </c>
      <c r="E70" s="71">
        <v>29.94</v>
      </c>
      <c r="F70" s="70">
        <v>1324.7</v>
      </c>
      <c r="G70" s="45">
        <f t="shared" si="29"/>
        <v>11.039166666666667</v>
      </c>
      <c r="H70" s="70">
        <v>1379.5</v>
      </c>
      <c r="I70" s="45">
        <f t="shared" si="30"/>
        <v>11.495833333333334</v>
      </c>
      <c r="J70" s="70">
        <v>1293.8548000000001</v>
      </c>
      <c r="K70" s="69">
        <f t="shared" si="31"/>
        <v>10.782123333333335</v>
      </c>
      <c r="L70" s="125">
        <v>1278</v>
      </c>
      <c r="M70" s="69">
        <f>L69/C70</f>
        <v>7.9866666666666664</v>
      </c>
      <c r="N70" s="126">
        <v>1260.3</v>
      </c>
      <c r="O70" s="71">
        <f>N70/C70</f>
        <v>10.5025</v>
      </c>
      <c r="P70" s="72">
        <v>1311.7</v>
      </c>
      <c r="Q70" s="69">
        <f>P70/C70</f>
        <v>10.930833333333334</v>
      </c>
      <c r="R70" s="73">
        <v>1337.5</v>
      </c>
      <c r="S70" s="71">
        <f>R70/C70</f>
        <v>11.145833333333334</v>
      </c>
    </row>
    <row r="71" spans="1:19" x14ac:dyDescent="0.2">
      <c r="A71" s="114"/>
      <c r="B71" s="115" t="s">
        <v>119</v>
      </c>
      <c r="C71" s="116"/>
      <c r="D71" s="68"/>
      <c r="E71" s="71"/>
      <c r="F71" s="70"/>
      <c r="G71" s="45" t="e">
        <f t="shared" si="29"/>
        <v>#DIV/0!</v>
      </c>
      <c r="H71" s="70"/>
      <c r="I71" s="45" t="e">
        <f t="shared" si="30"/>
        <v>#DIV/0!</v>
      </c>
      <c r="J71" s="125"/>
      <c r="K71" s="69"/>
      <c r="L71" s="125"/>
      <c r="M71" s="69"/>
      <c r="N71" s="125"/>
      <c r="O71" s="71"/>
      <c r="P71" s="72"/>
      <c r="Q71" s="69"/>
      <c r="R71" s="73"/>
      <c r="S71" s="71"/>
    </row>
    <row r="72" spans="1:19" ht="38.25" x14ac:dyDescent="0.2">
      <c r="A72" s="114" t="s">
        <v>120</v>
      </c>
      <c r="B72" s="115" t="s">
        <v>121</v>
      </c>
      <c r="C72" s="116">
        <v>25</v>
      </c>
      <c r="D72" s="68">
        <f t="shared" si="28"/>
        <v>748.5</v>
      </c>
      <c r="E72" s="71">
        <v>29.94</v>
      </c>
      <c r="F72" s="70">
        <v>275.89999999999998</v>
      </c>
      <c r="G72" s="45">
        <f t="shared" si="29"/>
        <v>11.036</v>
      </c>
      <c r="H72" s="70">
        <v>287.39999999999998</v>
      </c>
      <c r="I72" s="45">
        <f t="shared" si="30"/>
        <v>11.495999999999999</v>
      </c>
      <c r="J72" s="70">
        <v>269.5224</v>
      </c>
      <c r="K72" s="69">
        <f t="shared" ref="K72:K86" si="32">J72/C72</f>
        <v>10.780896</v>
      </c>
      <c r="L72" s="125">
        <v>266.10000000000002</v>
      </c>
      <c r="M72" s="69">
        <f>L74/C72</f>
        <v>31.951999999999998</v>
      </c>
      <c r="N72" s="68">
        <v>262.7</v>
      </c>
      <c r="O72" s="71">
        <f>N72/C72</f>
        <v>10.507999999999999</v>
      </c>
      <c r="P72" s="72">
        <v>273.3</v>
      </c>
      <c r="Q72" s="69">
        <f>P72/C72</f>
        <v>10.932</v>
      </c>
      <c r="R72" s="73">
        <v>278.60000000000002</v>
      </c>
      <c r="S72" s="71">
        <f>R72/C72</f>
        <v>11.144</v>
      </c>
    </row>
    <row r="73" spans="1:19" ht="38.25" x14ac:dyDescent="0.2">
      <c r="A73" s="114" t="s">
        <v>122</v>
      </c>
      <c r="B73" s="115" t="s">
        <v>123</v>
      </c>
      <c r="C73" s="116">
        <v>50</v>
      </c>
      <c r="D73" s="68">
        <f t="shared" si="28"/>
        <v>1497</v>
      </c>
      <c r="E73" s="71">
        <v>29.94</v>
      </c>
      <c r="F73" s="70">
        <v>551.9</v>
      </c>
      <c r="G73" s="45">
        <f t="shared" si="29"/>
        <v>11.038</v>
      </c>
      <c r="H73" s="70">
        <v>574.70000000000005</v>
      </c>
      <c r="I73" s="45">
        <f t="shared" si="30"/>
        <v>11.494000000000002</v>
      </c>
      <c r="J73" s="70">
        <v>539.15</v>
      </c>
      <c r="K73" s="69">
        <f t="shared" si="32"/>
        <v>10.782999999999999</v>
      </c>
      <c r="L73" s="70">
        <v>532.5</v>
      </c>
      <c r="M73" s="69">
        <f>L75/C73</f>
        <v>21.3</v>
      </c>
      <c r="N73" s="68">
        <v>525.4</v>
      </c>
      <c r="O73" s="71">
        <f>N73/C73</f>
        <v>10.507999999999999</v>
      </c>
      <c r="P73" s="72">
        <v>546.6</v>
      </c>
      <c r="Q73" s="69">
        <f>P73/C73</f>
        <v>10.932</v>
      </c>
      <c r="R73" s="73">
        <v>557.20000000000005</v>
      </c>
      <c r="S73" s="71">
        <f>R73/C73</f>
        <v>11.144</v>
      </c>
    </row>
    <row r="74" spans="1:19" ht="38.25" x14ac:dyDescent="0.2">
      <c r="A74" s="114" t="s">
        <v>124</v>
      </c>
      <c r="B74" s="115" t="s">
        <v>125</v>
      </c>
      <c r="C74" s="116">
        <v>75</v>
      </c>
      <c r="D74" s="68">
        <f t="shared" si="28"/>
        <v>2245.5</v>
      </c>
      <c r="E74" s="71">
        <v>29.94</v>
      </c>
      <c r="F74" s="70">
        <v>827.8</v>
      </c>
      <c r="G74" s="45">
        <f t="shared" si="29"/>
        <v>11.037333333333333</v>
      </c>
      <c r="H74" s="70">
        <v>826</v>
      </c>
      <c r="I74" s="45">
        <f t="shared" si="30"/>
        <v>11.013333333333334</v>
      </c>
      <c r="J74" s="70">
        <v>808.77760000000001</v>
      </c>
      <c r="K74" s="69">
        <f t="shared" si="32"/>
        <v>10.783701333333333</v>
      </c>
      <c r="L74" s="70">
        <v>798.8</v>
      </c>
      <c r="M74" s="69">
        <f>L77/C74</f>
        <v>4.2613333333333339</v>
      </c>
      <c r="N74" s="68">
        <v>787.8</v>
      </c>
      <c r="O74" s="71">
        <f>N74/C74</f>
        <v>10.504</v>
      </c>
      <c r="P74" s="72">
        <v>819.8</v>
      </c>
      <c r="Q74" s="69">
        <f>P74/C74</f>
        <v>10.930666666666665</v>
      </c>
      <c r="R74" s="73">
        <v>835.8</v>
      </c>
      <c r="S74" s="71">
        <f>R74/C74</f>
        <v>11.144</v>
      </c>
    </row>
    <row r="75" spans="1:19" ht="38.25" x14ac:dyDescent="0.2">
      <c r="A75" s="114" t="s">
        <v>126</v>
      </c>
      <c r="B75" s="115" t="s">
        <v>127</v>
      </c>
      <c r="C75" s="116">
        <v>100</v>
      </c>
      <c r="D75" s="68">
        <f t="shared" si="28"/>
        <v>2994</v>
      </c>
      <c r="E75" s="71">
        <v>29.94</v>
      </c>
      <c r="F75" s="70">
        <v>1104.0999999999999</v>
      </c>
      <c r="G75" s="45">
        <f t="shared" si="29"/>
        <v>11.040999999999999</v>
      </c>
      <c r="H75" s="70">
        <v>1149.4000000000001</v>
      </c>
      <c r="I75" s="45">
        <f t="shared" si="30"/>
        <v>11.494000000000002</v>
      </c>
      <c r="J75" s="70">
        <v>1078.1948000000002</v>
      </c>
      <c r="K75" s="69">
        <f t="shared" si="32"/>
        <v>10.781948000000002</v>
      </c>
      <c r="L75" s="70">
        <v>1065</v>
      </c>
      <c r="M75" s="69">
        <f>L78/C75</f>
        <v>4.26</v>
      </c>
      <c r="N75" s="125">
        <v>1050.3</v>
      </c>
      <c r="O75" s="71">
        <f>N75/C75</f>
        <v>10.503</v>
      </c>
      <c r="P75" s="72">
        <v>1093.0999999999999</v>
      </c>
      <c r="Q75" s="69">
        <f>P75/C75</f>
        <v>10.930999999999999</v>
      </c>
      <c r="R75" s="73">
        <v>1114.4000000000001</v>
      </c>
      <c r="S75" s="71">
        <f>R75/C75</f>
        <v>11.144</v>
      </c>
    </row>
    <row r="76" spans="1:19" x14ac:dyDescent="0.2">
      <c r="A76" s="114"/>
      <c r="B76" s="115" t="s">
        <v>128</v>
      </c>
      <c r="C76" s="116"/>
      <c r="D76" s="68"/>
      <c r="E76" s="71"/>
      <c r="F76" s="70"/>
      <c r="G76" s="45"/>
      <c r="H76" s="70"/>
      <c r="I76" s="45"/>
      <c r="J76" s="125"/>
      <c r="K76" s="69"/>
      <c r="L76" s="125"/>
      <c r="M76" s="69"/>
      <c r="N76" s="125"/>
      <c r="O76" s="71"/>
      <c r="P76" s="70"/>
      <c r="Q76" s="69"/>
      <c r="R76" s="73"/>
      <c r="S76" s="71"/>
    </row>
    <row r="77" spans="1:19" ht="25.5" x14ac:dyDescent="0.2">
      <c r="A77" s="114" t="s">
        <v>129</v>
      </c>
      <c r="B77" s="115" t="s">
        <v>130</v>
      </c>
      <c r="C77" s="116">
        <v>30</v>
      </c>
      <c r="D77" s="68">
        <f t="shared" si="28"/>
        <v>778.80000000000007</v>
      </c>
      <c r="E77" s="71">
        <v>25.96</v>
      </c>
      <c r="F77" s="70">
        <v>331.4</v>
      </c>
      <c r="G77" s="45">
        <f t="shared" si="29"/>
        <v>11.046666666666665</v>
      </c>
      <c r="H77" s="70">
        <v>344.6</v>
      </c>
      <c r="I77" s="45">
        <f t="shared" si="30"/>
        <v>11.486666666666668</v>
      </c>
      <c r="J77" s="70">
        <v>323.59520000000003</v>
      </c>
      <c r="K77" s="69">
        <f t="shared" si="32"/>
        <v>10.786506666666668</v>
      </c>
      <c r="L77" s="70">
        <v>319.60000000000002</v>
      </c>
      <c r="M77" s="69">
        <f t="shared" ref="M77:M86" si="33">L77/C77</f>
        <v>10.653333333333334</v>
      </c>
      <c r="N77" s="125">
        <v>315.3</v>
      </c>
      <c r="O77" s="71">
        <f t="shared" ref="O77:O86" si="34">N77/C77</f>
        <v>10.51</v>
      </c>
      <c r="P77" s="72">
        <v>327.9</v>
      </c>
      <c r="Q77" s="69">
        <f t="shared" ref="Q77:Q86" si="35">P77/C77</f>
        <v>10.93</v>
      </c>
      <c r="R77" s="73">
        <v>334.3</v>
      </c>
      <c r="S77" s="71">
        <f t="shared" ref="S77:S86" si="36">R77/C77</f>
        <v>11.143333333333334</v>
      </c>
    </row>
    <row r="78" spans="1:19" ht="25.5" x14ac:dyDescent="0.2">
      <c r="A78" s="114" t="s">
        <v>131</v>
      </c>
      <c r="B78" s="115" t="s">
        <v>132</v>
      </c>
      <c r="C78" s="116">
        <v>40</v>
      </c>
      <c r="D78" s="68">
        <f t="shared" si="28"/>
        <v>1038.4000000000001</v>
      </c>
      <c r="E78" s="71">
        <v>25.96</v>
      </c>
      <c r="F78" s="70">
        <v>441.7</v>
      </c>
      <c r="G78" s="45">
        <f t="shared" si="29"/>
        <v>11.0425</v>
      </c>
      <c r="H78" s="70">
        <v>460.3</v>
      </c>
      <c r="I78" s="45">
        <f t="shared" si="30"/>
        <v>11.5075</v>
      </c>
      <c r="J78" s="70">
        <v>431.21479999999997</v>
      </c>
      <c r="K78" s="69">
        <f t="shared" si="32"/>
        <v>10.78037</v>
      </c>
      <c r="L78" s="70">
        <v>426</v>
      </c>
      <c r="M78" s="69">
        <f t="shared" si="33"/>
        <v>10.65</v>
      </c>
      <c r="N78" s="125">
        <v>420.3</v>
      </c>
      <c r="O78" s="71">
        <f t="shared" si="34"/>
        <v>10.5075</v>
      </c>
      <c r="P78" s="72">
        <v>437.2</v>
      </c>
      <c r="Q78" s="69">
        <f t="shared" si="35"/>
        <v>10.93</v>
      </c>
      <c r="R78" s="73">
        <v>445.8</v>
      </c>
      <c r="S78" s="71">
        <f t="shared" si="36"/>
        <v>11.145</v>
      </c>
    </row>
    <row r="79" spans="1:19" ht="25.5" x14ac:dyDescent="0.2">
      <c r="A79" s="114" t="s">
        <v>133</v>
      </c>
      <c r="B79" s="115" t="s">
        <v>134</v>
      </c>
      <c r="C79" s="116">
        <v>60</v>
      </c>
      <c r="D79" s="68">
        <f t="shared" si="28"/>
        <v>1557.6000000000001</v>
      </c>
      <c r="E79" s="71">
        <v>25.96</v>
      </c>
      <c r="F79" s="70">
        <v>662.3</v>
      </c>
      <c r="G79" s="45">
        <f t="shared" si="29"/>
        <v>11.038333333333332</v>
      </c>
      <c r="H79" s="70">
        <v>689.2</v>
      </c>
      <c r="I79" s="45">
        <f t="shared" si="30"/>
        <v>11.486666666666668</v>
      </c>
      <c r="J79" s="70">
        <v>646.76959999999997</v>
      </c>
      <c r="K79" s="69">
        <f t="shared" si="32"/>
        <v>10.779493333333333</v>
      </c>
      <c r="L79" s="70">
        <v>638.9</v>
      </c>
      <c r="M79" s="69">
        <f t="shared" si="33"/>
        <v>10.648333333333333</v>
      </c>
      <c r="N79" s="125">
        <v>630.29999999999995</v>
      </c>
      <c r="O79" s="71">
        <f t="shared" si="34"/>
        <v>10.504999999999999</v>
      </c>
      <c r="P79" s="72">
        <v>655.9</v>
      </c>
      <c r="Q79" s="69">
        <f t="shared" si="35"/>
        <v>10.931666666666667</v>
      </c>
      <c r="R79" s="73">
        <v>668.6</v>
      </c>
      <c r="S79" s="71">
        <f t="shared" si="36"/>
        <v>11.143333333333334</v>
      </c>
    </row>
    <row r="80" spans="1:19" ht="25.5" x14ac:dyDescent="0.2">
      <c r="A80" s="114" t="s">
        <v>135</v>
      </c>
      <c r="B80" s="115" t="s">
        <v>136</v>
      </c>
      <c r="C80" s="116">
        <v>80</v>
      </c>
      <c r="D80" s="68">
        <f t="shared" si="28"/>
        <v>2076.8000000000002</v>
      </c>
      <c r="E80" s="71">
        <v>25.96</v>
      </c>
      <c r="F80" s="70">
        <v>883.1</v>
      </c>
      <c r="G80" s="45">
        <f t="shared" si="29"/>
        <v>11.03875</v>
      </c>
      <c r="H80" s="70">
        <v>919.2</v>
      </c>
      <c r="I80" s="45">
        <f t="shared" si="30"/>
        <v>11.49</v>
      </c>
      <c r="J80" s="70">
        <v>862.53480000000002</v>
      </c>
      <c r="K80" s="69">
        <f t="shared" si="32"/>
        <v>10.781685</v>
      </c>
      <c r="L80" s="70">
        <v>851.9</v>
      </c>
      <c r="M80" s="69">
        <f t="shared" si="33"/>
        <v>10.64875</v>
      </c>
      <c r="N80" s="68">
        <v>840.3</v>
      </c>
      <c r="O80" s="71">
        <f t="shared" si="34"/>
        <v>10.50375</v>
      </c>
      <c r="P80" s="72">
        <v>874.3</v>
      </c>
      <c r="Q80" s="69">
        <f t="shared" si="35"/>
        <v>10.928749999999999</v>
      </c>
      <c r="R80" s="73">
        <v>891.5</v>
      </c>
      <c r="S80" s="71">
        <f t="shared" si="36"/>
        <v>11.143750000000001</v>
      </c>
    </row>
    <row r="81" spans="1:19" ht="25.5" x14ac:dyDescent="0.2">
      <c r="A81" s="114" t="s">
        <v>137</v>
      </c>
      <c r="B81" s="115" t="s">
        <v>138</v>
      </c>
      <c r="C81" s="116">
        <v>35</v>
      </c>
      <c r="D81" s="68">
        <f t="shared" si="28"/>
        <v>1047.9000000000001</v>
      </c>
      <c r="E81" s="71">
        <v>29.94</v>
      </c>
      <c r="F81" s="70">
        <v>386.4</v>
      </c>
      <c r="G81" s="45">
        <f t="shared" si="29"/>
        <v>11.04</v>
      </c>
      <c r="H81" s="70">
        <v>401.8</v>
      </c>
      <c r="I81" s="45">
        <f t="shared" si="30"/>
        <v>11.48</v>
      </c>
      <c r="J81" s="70">
        <v>377.24720000000002</v>
      </c>
      <c r="K81" s="69">
        <f t="shared" si="32"/>
        <v>10.77849142857143</v>
      </c>
      <c r="L81" s="70">
        <v>372.9</v>
      </c>
      <c r="M81" s="69">
        <f t="shared" si="33"/>
        <v>10.654285714285713</v>
      </c>
      <c r="N81" s="68">
        <v>368.1</v>
      </c>
      <c r="O81" s="71">
        <f t="shared" si="34"/>
        <v>10.517142857142858</v>
      </c>
      <c r="P81" s="72">
        <v>382.6</v>
      </c>
      <c r="Q81" s="69">
        <f t="shared" si="35"/>
        <v>10.931428571428572</v>
      </c>
      <c r="R81" s="73">
        <v>390</v>
      </c>
      <c r="S81" s="71">
        <f t="shared" si="36"/>
        <v>11.142857142857142</v>
      </c>
    </row>
    <row r="82" spans="1:19" x14ac:dyDescent="0.2">
      <c r="A82" s="114" t="s">
        <v>139</v>
      </c>
      <c r="B82" s="115" t="s">
        <v>140</v>
      </c>
      <c r="C82" s="116">
        <v>45</v>
      </c>
      <c r="D82" s="68">
        <f t="shared" si="28"/>
        <v>1347.3</v>
      </c>
      <c r="E82" s="71">
        <v>29.94</v>
      </c>
      <c r="F82" s="70">
        <v>497.1</v>
      </c>
      <c r="G82" s="45">
        <f t="shared" si="29"/>
        <v>11.046666666666667</v>
      </c>
      <c r="H82" s="70">
        <v>517.5</v>
      </c>
      <c r="I82" s="45">
        <f t="shared" si="30"/>
        <v>11.5</v>
      </c>
      <c r="J82" s="70">
        <v>485.18240000000003</v>
      </c>
      <c r="K82" s="69">
        <f t="shared" si="32"/>
        <v>10.781831111111112</v>
      </c>
      <c r="L82" s="70">
        <v>479.2</v>
      </c>
      <c r="M82" s="69">
        <f t="shared" si="33"/>
        <v>10.648888888888889</v>
      </c>
      <c r="N82" s="68">
        <v>472.9</v>
      </c>
      <c r="O82" s="71">
        <f t="shared" si="34"/>
        <v>10.508888888888889</v>
      </c>
      <c r="P82" s="72">
        <v>491.7</v>
      </c>
      <c r="Q82" s="69">
        <f t="shared" si="35"/>
        <v>10.926666666666666</v>
      </c>
      <c r="R82" s="73">
        <v>501.5</v>
      </c>
      <c r="S82" s="71">
        <f t="shared" si="36"/>
        <v>11.144444444444444</v>
      </c>
    </row>
    <row r="83" spans="1:19" x14ac:dyDescent="0.2">
      <c r="A83" s="114" t="s">
        <v>141</v>
      </c>
      <c r="B83" s="115" t="s">
        <v>142</v>
      </c>
      <c r="C83" s="116">
        <v>90</v>
      </c>
      <c r="D83" s="68">
        <f t="shared" si="28"/>
        <v>2694.6</v>
      </c>
      <c r="E83" s="71">
        <v>29.94</v>
      </c>
      <c r="F83" s="70">
        <v>993.7</v>
      </c>
      <c r="G83" s="45">
        <f t="shared" si="29"/>
        <v>11.041111111111112</v>
      </c>
      <c r="H83" s="70">
        <v>1034.9000000000001</v>
      </c>
      <c r="I83" s="45">
        <f t="shared" si="30"/>
        <v>11.49888888888889</v>
      </c>
      <c r="J83" s="70">
        <v>970.25959999999998</v>
      </c>
      <c r="K83" s="69">
        <f t="shared" si="32"/>
        <v>10.780662222222222</v>
      </c>
      <c r="L83" s="70">
        <v>958.4</v>
      </c>
      <c r="M83" s="69">
        <f t="shared" si="33"/>
        <v>10.648888888888889</v>
      </c>
      <c r="N83" s="68">
        <v>945.3</v>
      </c>
      <c r="O83" s="71">
        <f t="shared" si="34"/>
        <v>10.503333333333332</v>
      </c>
      <c r="P83" s="72">
        <v>983.7</v>
      </c>
      <c r="Q83" s="69">
        <f t="shared" si="35"/>
        <v>10.93</v>
      </c>
      <c r="R83" s="73">
        <v>1003</v>
      </c>
      <c r="S83" s="71">
        <f t="shared" si="36"/>
        <v>11.144444444444444</v>
      </c>
    </row>
    <row r="84" spans="1:19" x14ac:dyDescent="0.2">
      <c r="A84" s="114" t="s">
        <v>143</v>
      </c>
      <c r="B84" s="115" t="s">
        <v>144</v>
      </c>
      <c r="C84" s="116">
        <v>30</v>
      </c>
      <c r="D84" s="68">
        <f t="shared" si="28"/>
        <v>898.2</v>
      </c>
      <c r="E84" s="71">
        <v>29.94</v>
      </c>
      <c r="F84" s="70">
        <v>331.4</v>
      </c>
      <c r="G84" s="45">
        <f t="shared" si="29"/>
        <v>11.046666666666665</v>
      </c>
      <c r="H84" s="70">
        <v>344.6</v>
      </c>
      <c r="I84" s="45">
        <f t="shared" si="30"/>
        <v>11.486666666666668</v>
      </c>
      <c r="J84" s="70">
        <v>323.59520000000003</v>
      </c>
      <c r="K84" s="69">
        <f t="shared" si="32"/>
        <v>10.786506666666668</v>
      </c>
      <c r="L84" s="70">
        <v>319.60000000000002</v>
      </c>
      <c r="M84" s="69">
        <f t="shared" si="33"/>
        <v>10.653333333333334</v>
      </c>
      <c r="N84" s="68">
        <v>315.3</v>
      </c>
      <c r="O84" s="71">
        <f t="shared" si="34"/>
        <v>10.51</v>
      </c>
      <c r="P84" s="72">
        <v>327.9</v>
      </c>
      <c r="Q84" s="69">
        <f t="shared" si="35"/>
        <v>10.93</v>
      </c>
      <c r="R84" s="73">
        <v>334.3</v>
      </c>
      <c r="S84" s="71">
        <f t="shared" si="36"/>
        <v>11.143333333333334</v>
      </c>
    </row>
    <row r="85" spans="1:19" x14ac:dyDescent="0.2">
      <c r="A85" s="114" t="s">
        <v>145</v>
      </c>
      <c r="B85" s="115" t="s">
        <v>146</v>
      </c>
      <c r="C85" s="116">
        <v>15</v>
      </c>
      <c r="D85" s="68">
        <f t="shared" si="28"/>
        <v>153.30000000000001</v>
      </c>
      <c r="E85" s="71">
        <v>10.220000000000001</v>
      </c>
      <c r="F85" s="70">
        <v>147.5</v>
      </c>
      <c r="G85" s="45">
        <f t="shared" si="29"/>
        <v>9.8333333333333339</v>
      </c>
      <c r="H85" s="70">
        <v>153.4</v>
      </c>
      <c r="I85" s="45">
        <f t="shared" si="30"/>
        <v>10.226666666666667</v>
      </c>
      <c r="J85" s="70">
        <v>143.91360000000003</v>
      </c>
      <c r="K85" s="69">
        <f t="shared" si="32"/>
        <v>9.5942400000000028</v>
      </c>
      <c r="L85" s="70">
        <v>142.30000000000001</v>
      </c>
      <c r="M85" s="69">
        <f t="shared" si="33"/>
        <v>9.4866666666666681</v>
      </c>
      <c r="N85" s="68">
        <v>140.6</v>
      </c>
      <c r="O85" s="71">
        <f t="shared" si="34"/>
        <v>9.3733333333333331</v>
      </c>
      <c r="P85" s="72">
        <v>145.80000000000001</v>
      </c>
      <c r="Q85" s="69">
        <f t="shared" si="35"/>
        <v>9.7200000000000006</v>
      </c>
      <c r="R85" s="73">
        <v>148.69999999999999</v>
      </c>
      <c r="S85" s="71">
        <f t="shared" si="36"/>
        <v>9.9133333333333322</v>
      </c>
    </row>
    <row r="86" spans="1:19" x14ac:dyDescent="0.2">
      <c r="A86" s="114" t="s">
        <v>147</v>
      </c>
      <c r="B86" s="115" t="s">
        <v>148</v>
      </c>
      <c r="C86" s="116">
        <v>30</v>
      </c>
      <c r="D86" s="68">
        <f t="shared" si="28"/>
        <v>306.60000000000002</v>
      </c>
      <c r="E86" s="71">
        <v>10.220000000000001</v>
      </c>
      <c r="F86" s="70">
        <v>306.39999999999998</v>
      </c>
      <c r="G86" s="45">
        <f t="shared" si="29"/>
        <v>10.213333333333333</v>
      </c>
      <c r="H86" s="70">
        <v>319.39999999999998</v>
      </c>
      <c r="I86" s="45">
        <f t="shared" si="30"/>
        <v>10.646666666666667</v>
      </c>
      <c r="J86" s="70">
        <v>299.29400000000004</v>
      </c>
      <c r="K86" s="69">
        <f t="shared" si="32"/>
        <v>9.9764666666666688</v>
      </c>
      <c r="L86" s="70">
        <v>295.60000000000002</v>
      </c>
      <c r="M86" s="69">
        <f t="shared" si="33"/>
        <v>9.8533333333333335</v>
      </c>
      <c r="N86" s="68">
        <v>291.7</v>
      </c>
      <c r="O86" s="71">
        <f t="shared" si="34"/>
        <v>9.7233333333333327</v>
      </c>
      <c r="P86" s="72">
        <v>303.3</v>
      </c>
      <c r="Q86" s="69">
        <f t="shared" si="35"/>
        <v>10.110000000000001</v>
      </c>
      <c r="R86" s="73">
        <v>309.3</v>
      </c>
      <c r="S86" s="71">
        <f t="shared" si="36"/>
        <v>10.31</v>
      </c>
    </row>
    <row r="87" spans="1:19" x14ac:dyDescent="0.2">
      <c r="A87" s="114"/>
      <c r="B87" s="115"/>
      <c r="C87" s="116"/>
      <c r="D87" s="70"/>
      <c r="E87" s="71"/>
      <c r="F87" s="70"/>
      <c r="G87" s="45"/>
      <c r="H87" s="70"/>
      <c r="I87" s="45"/>
      <c r="J87" s="70"/>
      <c r="K87" s="69"/>
      <c r="L87" s="70"/>
      <c r="M87" s="69"/>
      <c r="N87" s="68"/>
      <c r="O87" s="69"/>
      <c r="P87" s="70"/>
      <c r="Q87" s="69"/>
      <c r="R87" s="73"/>
      <c r="S87" s="71"/>
    </row>
    <row r="88" spans="1:19" x14ac:dyDescent="0.2">
      <c r="A88" s="108" t="s">
        <v>149</v>
      </c>
      <c r="B88" s="83" t="s">
        <v>150</v>
      </c>
      <c r="C88" s="84"/>
      <c r="D88" s="85"/>
      <c r="E88" s="86"/>
      <c r="F88" s="85"/>
      <c r="G88" s="23"/>
      <c r="H88" s="85"/>
      <c r="I88" s="23"/>
      <c r="J88" s="85"/>
      <c r="K88" s="87"/>
      <c r="L88" s="88"/>
      <c r="M88" s="86"/>
      <c r="N88" s="85"/>
      <c r="O88" s="86"/>
      <c r="P88" s="85"/>
      <c r="Q88" s="86"/>
      <c r="R88" s="89"/>
      <c r="S88" s="86"/>
    </row>
    <row r="89" spans="1:19" x14ac:dyDescent="0.2">
      <c r="A89" s="114"/>
      <c r="B89" s="115"/>
      <c r="C89" s="116"/>
      <c r="D89" s="70"/>
      <c r="E89" s="71"/>
      <c r="F89" s="70"/>
      <c r="G89" s="45"/>
      <c r="H89" s="70"/>
      <c r="I89" s="45"/>
      <c r="J89" s="70"/>
      <c r="K89" s="69"/>
      <c r="L89" s="70"/>
      <c r="M89" s="71"/>
      <c r="N89" s="70"/>
      <c r="O89" s="71"/>
      <c r="P89" s="70"/>
      <c r="Q89" s="71"/>
      <c r="R89" s="117"/>
      <c r="S89" s="71"/>
    </row>
    <row r="90" spans="1:19" ht="25.5" x14ac:dyDescent="0.2">
      <c r="A90" s="114" t="s">
        <v>151</v>
      </c>
      <c r="B90" s="115" t="s">
        <v>152</v>
      </c>
      <c r="C90" s="116">
        <v>55</v>
      </c>
      <c r="D90" s="68">
        <f t="shared" ref="D90:D102" si="37">C90*E90</f>
        <v>1608.1999999999998</v>
      </c>
      <c r="E90" s="71">
        <v>29.24</v>
      </c>
      <c r="F90" s="70">
        <v>607.29999999999995</v>
      </c>
      <c r="G90" s="45">
        <f t="shared" ref="G90:G102" si="38">F90/C90</f>
        <v>11.041818181818181</v>
      </c>
      <c r="H90" s="70">
        <v>632</v>
      </c>
      <c r="I90" s="45">
        <f t="shared" ref="I90:I102" si="39">H90/C90</f>
        <v>11.49090909090909</v>
      </c>
      <c r="J90" s="70">
        <v>593.01240000000007</v>
      </c>
      <c r="K90" s="69">
        <f t="shared" ref="K90:K102" si="40">J90/C90</f>
        <v>10.782043636363637</v>
      </c>
      <c r="L90" s="70">
        <v>585.70000000000005</v>
      </c>
      <c r="M90" s="69">
        <f t="shared" ref="M90:M102" si="41">L90/C90</f>
        <v>10.64909090909091</v>
      </c>
      <c r="N90" s="68">
        <v>577.70000000000005</v>
      </c>
      <c r="O90" s="71">
        <f t="shared" ref="O90:O102" si="42">N90/C90</f>
        <v>10.503636363636364</v>
      </c>
      <c r="P90" s="72">
        <v>601.20000000000005</v>
      </c>
      <c r="Q90" s="69">
        <f t="shared" ref="Q90:Q102" si="43">P90/C90</f>
        <v>10.930909090909092</v>
      </c>
      <c r="R90" s="73">
        <v>612.9</v>
      </c>
      <c r="S90" s="71">
        <f t="shared" ref="S90:S102" si="44">R90/C90</f>
        <v>11.143636363636363</v>
      </c>
    </row>
    <row r="91" spans="1:19" x14ac:dyDescent="0.2">
      <c r="A91" s="114" t="s">
        <v>153</v>
      </c>
      <c r="B91" s="115" t="s">
        <v>154</v>
      </c>
      <c r="C91" s="116">
        <v>55</v>
      </c>
      <c r="D91" s="68">
        <f t="shared" si="37"/>
        <v>1608.1999999999998</v>
      </c>
      <c r="E91" s="71">
        <v>29.24</v>
      </c>
      <c r="F91" s="70">
        <v>639.1</v>
      </c>
      <c r="G91" s="45">
        <f t="shared" si="38"/>
        <v>11.620000000000001</v>
      </c>
      <c r="H91" s="70">
        <v>665.2</v>
      </c>
      <c r="I91" s="45">
        <f t="shared" si="39"/>
        <v>12.094545454545456</v>
      </c>
      <c r="J91" s="70">
        <v>624.15160000000003</v>
      </c>
      <c r="K91" s="69">
        <f t="shared" si="40"/>
        <v>11.348210909090909</v>
      </c>
      <c r="L91" s="70">
        <v>616.5</v>
      </c>
      <c r="M91" s="69">
        <f t="shared" si="41"/>
        <v>11.209090909090909</v>
      </c>
      <c r="N91" s="68">
        <v>608.1</v>
      </c>
      <c r="O91" s="71">
        <f t="shared" si="42"/>
        <v>11.056363636363637</v>
      </c>
      <c r="P91" s="72">
        <v>632.70000000000005</v>
      </c>
      <c r="Q91" s="69">
        <f t="shared" si="43"/>
        <v>11.503636363636364</v>
      </c>
      <c r="R91" s="73">
        <v>645</v>
      </c>
      <c r="S91" s="71">
        <f t="shared" si="44"/>
        <v>11.727272727272727</v>
      </c>
    </row>
    <row r="92" spans="1:19" x14ac:dyDescent="0.2">
      <c r="A92" s="114" t="s">
        <v>155</v>
      </c>
      <c r="B92" s="115" t="s">
        <v>156</v>
      </c>
      <c r="C92" s="116">
        <v>35</v>
      </c>
      <c r="D92" s="68">
        <f t="shared" si="37"/>
        <v>503.3</v>
      </c>
      <c r="E92" s="71">
        <v>14.38</v>
      </c>
      <c r="F92" s="70">
        <v>344</v>
      </c>
      <c r="G92" s="45">
        <f t="shared" si="38"/>
        <v>9.8285714285714292</v>
      </c>
      <c r="H92" s="70">
        <v>358.3</v>
      </c>
      <c r="I92" s="45">
        <f t="shared" si="39"/>
        <v>10.237142857142857</v>
      </c>
      <c r="J92" s="70">
        <v>335.69320000000005</v>
      </c>
      <c r="K92" s="69">
        <f t="shared" si="40"/>
        <v>9.5912342857142878</v>
      </c>
      <c r="L92" s="70">
        <v>331.8</v>
      </c>
      <c r="M92" s="69">
        <f t="shared" si="41"/>
        <v>9.48</v>
      </c>
      <c r="N92" s="68">
        <v>327.39999999999998</v>
      </c>
      <c r="O92" s="71">
        <f t="shared" si="42"/>
        <v>9.3542857142857141</v>
      </c>
      <c r="P92" s="72">
        <v>340.5</v>
      </c>
      <c r="Q92" s="69">
        <f t="shared" si="43"/>
        <v>9.7285714285714278</v>
      </c>
      <c r="R92" s="73">
        <v>347.1</v>
      </c>
      <c r="S92" s="71">
        <f t="shared" si="44"/>
        <v>9.9171428571428581</v>
      </c>
    </row>
    <row r="93" spans="1:19" ht="25.5" x14ac:dyDescent="0.2">
      <c r="A93" s="114" t="s">
        <v>157</v>
      </c>
      <c r="B93" s="115" t="s">
        <v>158</v>
      </c>
      <c r="C93" s="116">
        <v>35</v>
      </c>
      <c r="D93" s="68">
        <f t="shared" si="37"/>
        <v>503.3</v>
      </c>
      <c r="E93" s="71">
        <v>14.38</v>
      </c>
      <c r="F93" s="70">
        <v>357.5</v>
      </c>
      <c r="G93" s="45">
        <f t="shared" si="38"/>
        <v>10.214285714285714</v>
      </c>
      <c r="H93" s="70">
        <v>372.1</v>
      </c>
      <c r="I93" s="45">
        <f t="shared" si="39"/>
        <v>10.631428571428572</v>
      </c>
      <c r="J93" s="70">
        <v>349.05360000000002</v>
      </c>
      <c r="K93" s="69">
        <f t="shared" si="40"/>
        <v>9.9729600000000005</v>
      </c>
      <c r="L93" s="70">
        <v>344.5</v>
      </c>
      <c r="M93" s="69">
        <f t="shared" si="41"/>
        <v>9.8428571428571434</v>
      </c>
      <c r="N93" s="68">
        <v>340.5</v>
      </c>
      <c r="O93" s="71">
        <f t="shared" si="42"/>
        <v>9.7285714285714278</v>
      </c>
      <c r="P93" s="72">
        <v>353.9</v>
      </c>
      <c r="Q93" s="69">
        <f t="shared" si="43"/>
        <v>10.11142857142857</v>
      </c>
      <c r="R93" s="73">
        <v>360.8</v>
      </c>
      <c r="S93" s="71">
        <f t="shared" si="44"/>
        <v>10.30857142857143</v>
      </c>
    </row>
    <row r="94" spans="1:19" x14ac:dyDescent="0.2">
      <c r="A94" s="114" t="s">
        <v>159</v>
      </c>
      <c r="B94" s="115" t="s">
        <v>160</v>
      </c>
      <c r="C94" s="116">
        <v>25</v>
      </c>
      <c r="D94" s="68">
        <f t="shared" si="37"/>
        <v>731</v>
      </c>
      <c r="E94" s="71">
        <v>29.24</v>
      </c>
      <c r="F94" s="70">
        <v>290.5</v>
      </c>
      <c r="G94" s="45">
        <f t="shared" si="38"/>
        <v>11.62</v>
      </c>
      <c r="H94" s="70">
        <v>302.2</v>
      </c>
      <c r="I94" s="45">
        <f t="shared" si="39"/>
        <v>12.087999999999999</v>
      </c>
      <c r="J94" s="70">
        <v>283.61920000000003</v>
      </c>
      <c r="K94" s="69">
        <f t="shared" si="40"/>
        <v>11.344768000000002</v>
      </c>
      <c r="L94" s="70">
        <v>280.2</v>
      </c>
      <c r="M94" s="69">
        <f t="shared" si="41"/>
        <v>11.208</v>
      </c>
      <c r="N94" s="68">
        <v>276.5</v>
      </c>
      <c r="O94" s="71">
        <f t="shared" si="42"/>
        <v>11.06</v>
      </c>
      <c r="P94" s="72">
        <v>287.60000000000002</v>
      </c>
      <c r="Q94" s="69">
        <f t="shared" si="43"/>
        <v>11.504000000000001</v>
      </c>
      <c r="R94" s="73">
        <v>293.2</v>
      </c>
      <c r="S94" s="71">
        <f t="shared" si="44"/>
        <v>11.728</v>
      </c>
    </row>
    <row r="95" spans="1:19" x14ac:dyDescent="0.2">
      <c r="A95" s="114" t="s">
        <v>161</v>
      </c>
      <c r="B95" s="115" t="s">
        <v>162</v>
      </c>
      <c r="C95" s="116">
        <v>25</v>
      </c>
      <c r="D95" s="68">
        <f t="shared" si="37"/>
        <v>731</v>
      </c>
      <c r="E95" s="71">
        <v>29.24</v>
      </c>
      <c r="F95" s="70">
        <v>290.5</v>
      </c>
      <c r="G95" s="45">
        <f t="shared" si="38"/>
        <v>11.62</v>
      </c>
      <c r="H95" s="70">
        <v>302.2</v>
      </c>
      <c r="I95" s="45">
        <f t="shared" si="39"/>
        <v>12.087999999999999</v>
      </c>
      <c r="J95" s="70">
        <v>283.61920000000003</v>
      </c>
      <c r="K95" s="69">
        <f t="shared" si="40"/>
        <v>11.344768000000002</v>
      </c>
      <c r="L95" s="70">
        <v>280.2</v>
      </c>
      <c r="M95" s="69">
        <f t="shared" si="41"/>
        <v>11.208</v>
      </c>
      <c r="N95" s="68">
        <v>276.5</v>
      </c>
      <c r="O95" s="71">
        <f t="shared" si="42"/>
        <v>11.06</v>
      </c>
      <c r="P95" s="72">
        <v>287.60000000000002</v>
      </c>
      <c r="Q95" s="69">
        <f t="shared" si="43"/>
        <v>11.504000000000001</v>
      </c>
      <c r="R95" s="73">
        <v>293.2</v>
      </c>
      <c r="S95" s="71">
        <f t="shared" si="44"/>
        <v>11.728</v>
      </c>
    </row>
    <row r="96" spans="1:19" x14ac:dyDescent="0.2">
      <c r="A96" s="114" t="s">
        <v>163</v>
      </c>
      <c r="B96" s="115" t="s">
        <v>164</v>
      </c>
      <c r="C96" s="116">
        <v>10</v>
      </c>
      <c r="D96" s="68">
        <f t="shared" si="37"/>
        <v>292.39999999999998</v>
      </c>
      <c r="E96" s="71">
        <v>29.24</v>
      </c>
      <c r="F96" s="70">
        <v>116.3</v>
      </c>
      <c r="G96" s="45">
        <f t="shared" si="38"/>
        <v>11.629999999999999</v>
      </c>
      <c r="H96" s="70">
        <v>121.4</v>
      </c>
      <c r="I96" s="45">
        <f t="shared" si="39"/>
        <v>12.14</v>
      </c>
      <c r="J96" s="70">
        <v>113.51080000000002</v>
      </c>
      <c r="K96" s="69">
        <f t="shared" si="40"/>
        <v>11.351080000000001</v>
      </c>
      <c r="L96" s="70">
        <v>110.9</v>
      </c>
      <c r="M96" s="69">
        <f t="shared" si="41"/>
        <v>11.09</v>
      </c>
      <c r="N96" s="68">
        <v>110.8</v>
      </c>
      <c r="O96" s="71">
        <f t="shared" si="42"/>
        <v>11.08</v>
      </c>
      <c r="P96" s="72">
        <v>115.2</v>
      </c>
      <c r="Q96" s="69">
        <f t="shared" si="43"/>
        <v>11.52</v>
      </c>
      <c r="R96" s="73">
        <v>117.3</v>
      </c>
      <c r="S96" s="71">
        <f t="shared" si="44"/>
        <v>11.73</v>
      </c>
    </row>
    <row r="97" spans="1:19" x14ac:dyDescent="0.2">
      <c r="A97" s="114" t="s">
        <v>165</v>
      </c>
      <c r="B97" s="115" t="s">
        <v>166</v>
      </c>
      <c r="C97" s="116">
        <v>50</v>
      </c>
      <c r="D97" s="68">
        <f t="shared" si="37"/>
        <v>1462</v>
      </c>
      <c r="E97" s="71">
        <v>29.24</v>
      </c>
      <c r="F97" s="70">
        <v>581.20000000000005</v>
      </c>
      <c r="G97" s="45">
        <f t="shared" si="38"/>
        <v>11.624000000000001</v>
      </c>
      <c r="H97" s="70">
        <v>605.6</v>
      </c>
      <c r="I97" s="45">
        <f t="shared" si="39"/>
        <v>12.112</v>
      </c>
      <c r="J97" s="70">
        <v>567.34359999999992</v>
      </c>
      <c r="K97" s="69">
        <f t="shared" si="40"/>
        <v>11.346871999999998</v>
      </c>
      <c r="L97" s="70">
        <v>560.5</v>
      </c>
      <c r="M97" s="69">
        <f t="shared" si="41"/>
        <v>11.21</v>
      </c>
      <c r="N97" s="68">
        <v>552.9</v>
      </c>
      <c r="O97" s="71">
        <f t="shared" si="42"/>
        <v>11.058</v>
      </c>
      <c r="P97" s="72">
        <v>575.20000000000005</v>
      </c>
      <c r="Q97" s="69">
        <f t="shared" si="43"/>
        <v>11.504000000000001</v>
      </c>
      <c r="R97" s="73">
        <v>586.29999999999995</v>
      </c>
      <c r="S97" s="71">
        <f t="shared" si="44"/>
        <v>11.725999999999999</v>
      </c>
    </row>
    <row r="98" spans="1:19" x14ac:dyDescent="0.2">
      <c r="A98" s="114" t="s">
        <v>167</v>
      </c>
      <c r="B98" s="115" t="s">
        <v>168</v>
      </c>
      <c r="C98" s="116">
        <v>50</v>
      </c>
      <c r="D98" s="68">
        <f t="shared" si="37"/>
        <v>1462</v>
      </c>
      <c r="E98" s="71">
        <v>29.24</v>
      </c>
      <c r="F98" s="70">
        <v>581.20000000000005</v>
      </c>
      <c r="G98" s="45">
        <f t="shared" si="38"/>
        <v>11.624000000000001</v>
      </c>
      <c r="H98" s="70">
        <v>605.6</v>
      </c>
      <c r="I98" s="45">
        <f t="shared" si="39"/>
        <v>12.112</v>
      </c>
      <c r="J98" s="70">
        <v>567.34359999999992</v>
      </c>
      <c r="K98" s="69">
        <f t="shared" si="40"/>
        <v>11.346871999999998</v>
      </c>
      <c r="L98" s="70">
        <v>560.5</v>
      </c>
      <c r="M98" s="69">
        <f t="shared" si="41"/>
        <v>11.21</v>
      </c>
      <c r="N98" s="68">
        <v>552.9</v>
      </c>
      <c r="O98" s="71">
        <f t="shared" si="42"/>
        <v>11.058</v>
      </c>
      <c r="P98" s="72">
        <v>575.20000000000005</v>
      </c>
      <c r="Q98" s="69">
        <f t="shared" si="43"/>
        <v>11.504000000000001</v>
      </c>
      <c r="R98" s="73">
        <v>568.29999999999995</v>
      </c>
      <c r="S98" s="71">
        <f t="shared" si="44"/>
        <v>11.366</v>
      </c>
    </row>
    <row r="99" spans="1:19" x14ac:dyDescent="0.2">
      <c r="A99" s="114" t="s">
        <v>169</v>
      </c>
      <c r="B99" s="115" t="s">
        <v>170</v>
      </c>
      <c r="C99" s="116">
        <v>25</v>
      </c>
      <c r="D99" s="68">
        <f t="shared" si="37"/>
        <v>984.75</v>
      </c>
      <c r="E99" s="71">
        <v>39.39</v>
      </c>
      <c r="F99" s="70">
        <v>290.5</v>
      </c>
      <c r="G99" s="45">
        <f t="shared" si="38"/>
        <v>11.62</v>
      </c>
      <c r="H99" s="70">
        <v>302.2</v>
      </c>
      <c r="I99" s="45">
        <f t="shared" si="39"/>
        <v>12.087999999999999</v>
      </c>
      <c r="J99" s="70">
        <v>283.61920000000003</v>
      </c>
      <c r="K99" s="69">
        <f t="shared" si="40"/>
        <v>11.344768000000002</v>
      </c>
      <c r="L99" s="70">
        <v>280.2</v>
      </c>
      <c r="M99" s="69">
        <f t="shared" si="41"/>
        <v>11.208</v>
      </c>
      <c r="N99" s="68">
        <v>276.5</v>
      </c>
      <c r="O99" s="71">
        <f t="shared" si="42"/>
        <v>11.06</v>
      </c>
      <c r="P99" s="72">
        <v>287.60000000000002</v>
      </c>
      <c r="Q99" s="69">
        <f t="shared" si="43"/>
        <v>11.504000000000001</v>
      </c>
      <c r="R99" s="73">
        <v>293.2</v>
      </c>
      <c r="S99" s="71">
        <f t="shared" si="44"/>
        <v>11.728</v>
      </c>
    </row>
    <row r="100" spans="1:19" x14ac:dyDescent="0.2">
      <c r="A100" s="114" t="s">
        <v>171</v>
      </c>
      <c r="B100" s="115" t="s">
        <v>172</v>
      </c>
      <c r="C100" s="116">
        <v>15</v>
      </c>
      <c r="D100" s="68">
        <f t="shared" si="37"/>
        <v>211.35</v>
      </c>
      <c r="E100" s="71">
        <v>14.09</v>
      </c>
      <c r="F100" s="70">
        <v>153.30000000000001</v>
      </c>
      <c r="G100" s="45">
        <f t="shared" si="38"/>
        <v>10.220000000000001</v>
      </c>
      <c r="H100" s="70">
        <v>159.1</v>
      </c>
      <c r="I100" s="45">
        <f t="shared" si="39"/>
        <v>10.606666666666666</v>
      </c>
      <c r="J100" s="70">
        <v>149.59440000000001</v>
      </c>
      <c r="K100" s="69">
        <f t="shared" si="40"/>
        <v>9.9729600000000005</v>
      </c>
      <c r="L100" s="70">
        <v>147.80000000000001</v>
      </c>
      <c r="M100" s="69">
        <f t="shared" si="41"/>
        <v>9.8533333333333335</v>
      </c>
      <c r="N100" s="68">
        <v>146.1</v>
      </c>
      <c r="O100" s="71">
        <f t="shared" si="42"/>
        <v>9.74</v>
      </c>
      <c r="P100" s="72">
        <v>151.69999999999999</v>
      </c>
      <c r="Q100" s="69">
        <f t="shared" si="43"/>
        <v>10.113333333333333</v>
      </c>
      <c r="R100" s="73">
        <v>154.6</v>
      </c>
      <c r="S100" s="71">
        <f t="shared" si="44"/>
        <v>10.306666666666667</v>
      </c>
    </row>
    <row r="101" spans="1:19" x14ac:dyDescent="0.2">
      <c r="A101" s="114" t="s">
        <v>173</v>
      </c>
      <c r="B101" s="115" t="s">
        <v>174</v>
      </c>
      <c r="C101" s="116">
        <v>25</v>
      </c>
      <c r="D101" s="68">
        <f t="shared" si="37"/>
        <v>359.75</v>
      </c>
      <c r="E101" s="71">
        <v>14.39</v>
      </c>
      <c r="F101" s="70">
        <v>239.6</v>
      </c>
      <c r="G101" s="45">
        <f t="shared" si="38"/>
        <v>9.5839999999999996</v>
      </c>
      <c r="H101" s="70">
        <v>249.5</v>
      </c>
      <c r="I101" s="45">
        <f t="shared" si="39"/>
        <v>9.98</v>
      </c>
      <c r="J101" s="70">
        <v>230.4932</v>
      </c>
      <c r="K101" s="69">
        <f t="shared" si="40"/>
        <v>9.2197279999999999</v>
      </c>
      <c r="L101" s="70">
        <v>231.2</v>
      </c>
      <c r="M101" s="69">
        <f t="shared" si="41"/>
        <v>9.2479999999999993</v>
      </c>
      <c r="N101" s="68">
        <v>228.4</v>
      </c>
      <c r="O101" s="71">
        <f t="shared" si="42"/>
        <v>9.136000000000001</v>
      </c>
      <c r="P101" s="72">
        <v>233.6</v>
      </c>
      <c r="Q101" s="69">
        <f t="shared" si="43"/>
        <v>9.3439999999999994</v>
      </c>
      <c r="R101" s="73">
        <v>238.2</v>
      </c>
      <c r="S101" s="71">
        <f t="shared" si="44"/>
        <v>9.5279999999999987</v>
      </c>
    </row>
    <row r="102" spans="1:19" ht="25.5" x14ac:dyDescent="0.2">
      <c r="A102" s="114" t="s">
        <v>175</v>
      </c>
      <c r="B102" s="115" t="s">
        <v>176</v>
      </c>
      <c r="C102" s="116">
        <v>25</v>
      </c>
      <c r="D102" s="68">
        <f t="shared" si="37"/>
        <v>284.25</v>
      </c>
      <c r="E102" s="69">
        <v>11.37</v>
      </c>
      <c r="F102" s="68">
        <v>239.6</v>
      </c>
      <c r="G102" s="45">
        <f t="shared" si="38"/>
        <v>9.5839999999999996</v>
      </c>
      <c r="H102" s="68">
        <v>249.5</v>
      </c>
      <c r="I102" s="45">
        <f t="shared" si="39"/>
        <v>9.98</v>
      </c>
      <c r="J102" s="70">
        <v>230.4932</v>
      </c>
      <c r="K102" s="69">
        <f t="shared" si="40"/>
        <v>9.2197279999999999</v>
      </c>
      <c r="L102" s="70">
        <v>231.2</v>
      </c>
      <c r="M102" s="69">
        <f t="shared" si="41"/>
        <v>9.2479999999999993</v>
      </c>
      <c r="N102" s="68">
        <v>228.4</v>
      </c>
      <c r="O102" s="71">
        <f t="shared" si="42"/>
        <v>9.136000000000001</v>
      </c>
      <c r="P102" s="72">
        <v>233.6</v>
      </c>
      <c r="Q102" s="69">
        <f t="shared" si="43"/>
        <v>9.3439999999999994</v>
      </c>
      <c r="R102" s="73">
        <v>238.2</v>
      </c>
      <c r="S102" s="71">
        <f t="shared" si="44"/>
        <v>9.5279999999999987</v>
      </c>
    </row>
    <row r="103" spans="1:19" x14ac:dyDescent="0.2">
      <c r="A103" s="114"/>
      <c r="B103" s="115"/>
      <c r="C103" s="116"/>
      <c r="D103" s="70"/>
      <c r="E103" s="71"/>
      <c r="F103" s="70"/>
      <c r="G103" s="45"/>
      <c r="H103" s="70"/>
      <c r="I103" s="45"/>
      <c r="J103" s="70"/>
      <c r="K103" s="69"/>
      <c r="L103" s="70"/>
      <c r="M103" s="69"/>
      <c r="N103" s="68"/>
      <c r="O103" s="69"/>
      <c r="P103" s="70"/>
      <c r="Q103" s="69"/>
      <c r="R103" s="73"/>
      <c r="S103" s="71"/>
    </row>
    <row r="104" spans="1:19" x14ac:dyDescent="0.2">
      <c r="A104" s="108" t="s">
        <v>177</v>
      </c>
      <c r="B104" s="83" t="s">
        <v>178</v>
      </c>
      <c r="C104" s="84"/>
      <c r="D104" s="85"/>
      <c r="E104" s="86"/>
      <c r="F104" s="85"/>
      <c r="G104" s="23"/>
      <c r="H104" s="85"/>
      <c r="I104" s="23"/>
      <c r="J104" s="85"/>
      <c r="K104" s="87"/>
      <c r="L104" s="88"/>
      <c r="M104" s="86"/>
      <c r="N104" s="85"/>
      <c r="O104" s="86"/>
      <c r="P104" s="85"/>
      <c r="Q104" s="86"/>
      <c r="R104" s="89"/>
      <c r="S104" s="86"/>
    </row>
    <row r="105" spans="1:19" x14ac:dyDescent="0.2">
      <c r="A105" s="114"/>
      <c r="B105" s="115"/>
      <c r="C105" s="116"/>
      <c r="D105" s="70"/>
      <c r="E105" s="71"/>
      <c r="F105" s="70"/>
      <c r="G105" s="45"/>
      <c r="H105" s="70"/>
      <c r="I105" s="45"/>
      <c r="J105" s="70"/>
      <c r="K105" s="69"/>
      <c r="L105" s="70"/>
      <c r="M105" s="69"/>
      <c r="N105" s="68"/>
      <c r="O105" s="69"/>
      <c r="P105" s="70"/>
      <c r="Q105" s="69"/>
      <c r="R105" s="73"/>
      <c r="S105" s="71"/>
    </row>
    <row r="106" spans="1:19" x14ac:dyDescent="0.2">
      <c r="A106" s="114" t="s">
        <v>179</v>
      </c>
      <c r="B106" s="115" t="s">
        <v>180</v>
      </c>
      <c r="C106" s="116">
        <v>45</v>
      </c>
      <c r="D106" s="68">
        <f t="shared" ref="D106:D112" si="45">C106*E106</f>
        <v>746.09999999999991</v>
      </c>
      <c r="E106" s="71">
        <v>16.579999999999998</v>
      </c>
      <c r="F106" s="70">
        <v>459.8</v>
      </c>
      <c r="G106" s="45">
        <f t="shared" ref="G106:G112" si="46">F106/C106</f>
        <v>10.217777777777778</v>
      </c>
      <c r="H106" s="70">
        <v>478.5</v>
      </c>
      <c r="I106" s="45">
        <f t="shared" ref="I106:I120" si="47">H106/C106</f>
        <v>10.633333333333333</v>
      </c>
      <c r="J106" s="70">
        <v>448.88839999999999</v>
      </c>
      <c r="K106" s="69">
        <f t="shared" ref="K106:K112" si="48">J106/C106</f>
        <v>9.9752977777777776</v>
      </c>
      <c r="L106" s="70">
        <v>443.5</v>
      </c>
      <c r="M106" s="69">
        <f t="shared" ref="M106:M112" si="49">L106/C106</f>
        <v>9.8555555555555561</v>
      </c>
      <c r="N106" s="68">
        <v>437.6</v>
      </c>
      <c r="O106" s="71">
        <f t="shared" ref="O106:O112" si="50">N106/C106</f>
        <v>9.7244444444444458</v>
      </c>
      <c r="P106" s="72">
        <v>455</v>
      </c>
      <c r="Q106" s="69">
        <f t="shared" ref="Q106:Q112" si="51">P106/C106</f>
        <v>10.111111111111111</v>
      </c>
      <c r="R106" s="73">
        <v>463.9</v>
      </c>
      <c r="S106" s="71">
        <f t="shared" ref="S106:S112" si="52">R106/C106</f>
        <v>10.308888888888889</v>
      </c>
    </row>
    <row r="107" spans="1:19" x14ac:dyDescent="0.2">
      <c r="A107" s="114" t="s">
        <v>181</v>
      </c>
      <c r="B107" s="115" t="s">
        <v>182</v>
      </c>
      <c r="C107" s="116">
        <v>15</v>
      </c>
      <c r="D107" s="68">
        <f t="shared" si="45"/>
        <v>248.7</v>
      </c>
      <c r="E107" s="71">
        <v>16.579999999999998</v>
      </c>
      <c r="F107" s="70">
        <v>174.4</v>
      </c>
      <c r="G107" s="45">
        <f t="shared" si="46"/>
        <v>11.626666666666667</v>
      </c>
      <c r="H107" s="70">
        <v>182</v>
      </c>
      <c r="I107" s="45">
        <f t="shared" si="47"/>
        <v>12.133333333333333</v>
      </c>
      <c r="J107" s="70">
        <v>170.00319999999999</v>
      </c>
      <c r="K107" s="69">
        <f t="shared" si="48"/>
        <v>11.333546666666667</v>
      </c>
      <c r="L107" s="70">
        <v>168</v>
      </c>
      <c r="M107" s="69">
        <f t="shared" si="49"/>
        <v>11.2</v>
      </c>
      <c r="N107" s="68">
        <v>166.1</v>
      </c>
      <c r="O107" s="71">
        <f t="shared" si="50"/>
        <v>11.073333333333332</v>
      </c>
      <c r="P107" s="72">
        <v>172.5</v>
      </c>
      <c r="Q107" s="69">
        <f t="shared" si="51"/>
        <v>11.5</v>
      </c>
      <c r="R107" s="73">
        <v>175.9</v>
      </c>
      <c r="S107" s="71">
        <f t="shared" si="52"/>
        <v>11.726666666666667</v>
      </c>
    </row>
    <row r="108" spans="1:19" ht="25.5" x14ac:dyDescent="0.2">
      <c r="A108" s="114" t="s">
        <v>183</v>
      </c>
      <c r="B108" s="115" t="s">
        <v>184</v>
      </c>
      <c r="C108" s="116">
        <v>5</v>
      </c>
      <c r="D108" s="68">
        <f t="shared" si="45"/>
        <v>82.899999999999991</v>
      </c>
      <c r="E108" s="71">
        <v>16.579999999999998</v>
      </c>
      <c r="F108" s="70">
        <v>54.1</v>
      </c>
      <c r="G108" s="45">
        <f t="shared" si="46"/>
        <v>10.82</v>
      </c>
      <c r="H108" s="70">
        <v>56.1</v>
      </c>
      <c r="I108" s="45">
        <f t="shared" si="47"/>
        <v>11.22</v>
      </c>
      <c r="J108" s="70">
        <v>52.810400000000008</v>
      </c>
      <c r="K108" s="69">
        <f t="shared" si="48"/>
        <v>10.562080000000002</v>
      </c>
      <c r="L108" s="70">
        <v>52.3</v>
      </c>
      <c r="M108" s="69">
        <f t="shared" si="49"/>
        <v>10.459999999999999</v>
      </c>
      <c r="N108" s="68">
        <v>51.6</v>
      </c>
      <c r="O108" s="71">
        <f t="shared" si="50"/>
        <v>10.32</v>
      </c>
      <c r="P108" s="72">
        <v>53.6</v>
      </c>
      <c r="Q108" s="69">
        <f t="shared" si="51"/>
        <v>10.72</v>
      </c>
      <c r="R108" s="73">
        <v>54.5</v>
      </c>
      <c r="S108" s="71">
        <f t="shared" si="52"/>
        <v>10.9</v>
      </c>
    </row>
    <row r="109" spans="1:19" ht="25.5" x14ac:dyDescent="0.2">
      <c r="A109" s="114" t="s">
        <v>185</v>
      </c>
      <c r="B109" s="115" t="s">
        <v>186</v>
      </c>
      <c r="C109" s="116">
        <v>20</v>
      </c>
      <c r="D109" s="68">
        <f t="shared" si="45"/>
        <v>331.59999999999997</v>
      </c>
      <c r="E109" s="71">
        <v>16.579999999999998</v>
      </c>
      <c r="F109" s="70">
        <v>232.6</v>
      </c>
      <c r="G109" s="45">
        <f t="shared" si="46"/>
        <v>11.629999999999999</v>
      </c>
      <c r="H109" s="70">
        <v>242.7</v>
      </c>
      <c r="I109" s="45">
        <f t="shared" si="47"/>
        <v>12.135</v>
      </c>
      <c r="J109" s="70">
        <v>226.91640000000001</v>
      </c>
      <c r="K109" s="69">
        <f t="shared" si="48"/>
        <v>11.34582</v>
      </c>
      <c r="L109" s="70">
        <v>224.2</v>
      </c>
      <c r="M109" s="69">
        <f t="shared" si="49"/>
        <v>11.209999999999999</v>
      </c>
      <c r="N109" s="68">
        <v>221.4</v>
      </c>
      <c r="O109" s="71">
        <f t="shared" si="50"/>
        <v>11.07</v>
      </c>
      <c r="P109" s="72">
        <v>230.1</v>
      </c>
      <c r="Q109" s="69">
        <f t="shared" si="51"/>
        <v>11.504999999999999</v>
      </c>
      <c r="R109" s="73">
        <v>234.5</v>
      </c>
      <c r="S109" s="71">
        <f t="shared" si="52"/>
        <v>11.725</v>
      </c>
    </row>
    <row r="110" spans="1:19" ht="25.5" x14ac:dyDescent="0.2">
      <c r="A110" s="114" t="s">
        <v>187</v>
      </c>
      <c r="B110" s="115" t="s">
        <v>188</v>
      </c>
      <c r="C110" s="116">
        <v>55</v>
      </c>
      <c r="D110" s="68">
        <f t="shared" si="45"/>
        <v>911.89999999999986</v>
      </c>
      <c r="E110" s="71">
        <v>16.579999999999998</v>
      </c>
      <c r="F110" s="70">
        <v>594.20000000000005</v>
      </c>
      <c r="G110" s="45">
        <f t="shared" si="46"/>
        <v>10.803636363636365</v>
      </c>
      <c r="H110" s="70">
        <v>619.4</v>
      </c>
      <c r="I110" s="45">
        <f t="shared" si="47"/>
        <v>11.261818181818182</v>
      </c>
      <c r="J110" s="70">
        <v>580.49360000000001</v>
      </c>
      <c r="K110" s="69">
        <f t="shared" si="48"/>
        <v>10.554429090909091</v>
      </c>
      <c r="L110" s="70">
        <v>573.29999999999995</v>
      </c>
      <c r="M110" s="69">
        <f t="shared" si="49"/>
        <v>10.423636363636362</v>
      </c>
      <c r="N110" s="68">
        <v>565.6</v>
      </c>
      <c r="O110" s="71">
        <f t="shared" si="50"/>
        <v>10.283636363636363</v>
      </c>
      <c r="P110" s="72">
        <v>588.4</v>
      </c>
      <c r="Q110" s="69">
        <f t="shared" si="51"/>
        <v>10.698181818181817</v>
      </c>
      <c r="R110" s="73">
        <v>599.79999999999995</v>
      </c>
      <c r="S110" s="71">
        <f t="shared" si="52"/>
        <v>10.905454545454544</v>
      </c>
    </row>
    <row r="111" spans="1:19" ht="25.5" x14ac:dyDescent="0.2">
      <c r="A111" s="114" t="s">
        <v>189</v>
      </c>
      <c r="B111" s="115" t="s">
        <v>190</v>
      </c>
      <c r="C111" s="116">
        <v>13</v>
      </c>
      <c r="D111" s="68">
        <f t="shared" si="45"/>
        <v>215.53999999999996</v>
      </c>
      <c r="E111" s="71">
        <v>16.579999999999998</v>
      </c>
      <c r="F111" s="70">
        <v>151.1</v>
      </c>
      <c r="G111" s="45">
        <f t="shared" si="46"/>
        <v>11.623076923076923</v>
      </c>
      <c r="H111" s="70">
        <v>156.9</v>
      </c>
      <c r="I111" s="45">
        <f t="shared" si="47"/>
        <v>12.069230769230769</v>
      </c>
      <c r="J111" s="70">
        <v>147.3852</v>
      </c>
      <c r="K111" s="69">
        <f t="shared" si="48"/>
        <v>11.337323076923077</v>
      </c>
      <c r="L111" s="70">
        <v>145.5</v>
      </c>
      <c r="M111" s="69">
        <f t="shared" si="49"/>
        <v>11.192307692307692</v>
      </c>
      <c r="N111" s="68">
        <v>144</v>
      </c>
      <c r="O111" s="71">
        <f t="shared" si="50"/>
        <v>11.076923076923077</v>
      </c>
      <c r="P111" s="72">
        <v>149.6</v>
      </c>
      <c r="Q111" s="69">
        <f t="shared" si="51"/>
        <v>11.507692307692308</v>
      </c>
      <c r="R111" s="73">
        <v>152.4</v>
      </c>
      <c r="S111" s="71">
        <f t="shared" si="52"/>
        <v>11.723076923076924</v>
      </c>
    </row>
    <row r="112" spans="1:19" ht="25.5" x14ac:dyDescent="0.2">
      <c r="A112" s="114" t="s">
        <v>191</v>
      </c>
      <c r="B112" s="115" t="s">
        <v>192</v>
      </c>
      <c r="C112" s="116">
        <v>15</v>
      </c>
      <c r="D112" s="68">
        <f t="shared" si="45"/>
        <v>170.54999999999998</v>
      </c>
      <c r="E112" s="69">
        <v>11.37</v>
      </c>
      <c r="F112" s="68">
        <v>165.5</v>
      </c>
      <c r="G112" s="45">
        <f t="shared" si="46"/>
        <v>11.033333333333333</v>
      </c>
      <c r="H112" s="68">
        <v>172.9</v>
      </c>
      <c r="I112" s="45">
        <f t="shared" si="47"/>
        <v>11.526666666666667</v>
      </c>
      <c r="J112" s="70">
        <v>161.79760000000002</v>
      </c>
      <c r="K112" s="69">
        <f t="shared" si="48"/>
        <v>10.786506666666668</v>
      </c>
      <c r="L112" s="70">
        <v>159.80000000000001</v>
      </c>
      <c r="M112" s="69">
        <f t="shared" si="49"/>
        <v>10.653333333333334</v>
      </c>
      <c r="N112" s="68">
        <v>158</v>
      </c>
      <c r="O112" s="71">
        <f t="shared" si="50"/>
        <v>10.533333333333333</v>
      </c>
      <c r="P112" s="72">
        <v>163.80000000000001</v>
      </c>
      <c r="Q112" s="69">
        <f t="shared" si="51"/>
        <v>10.92</v>
      </c>
      <c r="R112" s="73">
        <v>167.2</v>
      </c>
      <c r="S112" s="71">
        <f t="shared" si="52"/>
        <v>11.146666666666667</v>
      </c>
    </row>
    <row r="113" spans="1:19" x14ac:dyDescent="0.2">
      <c r="A113" s="114"/>
      <c r="B113" s="115"/>
      <c r="C113" s="116"/>
      <c r="D113" s="68"/>
      <c r="E113" s="69"/>
      <c r="F113" s="68"/>
      <c r="G113" s="45"/>
      <c r="H113" s="68"/>
      <c r="I113" s="45"/>
      <c r="J113" s="70"/>
      <c r="K113" s="69"/>
      <c r="L113" s="70"/>
      <c r="M113" s="69"/>
      <c r="N113" s="68"/>
      <c r="O113" s="69"/>
      <c r="P113" s="70"/>
      <c r="Q113" s="69"/>
      <c r="R113" s="73"/>
      <c r="S113" s="71"/>
    </row>
    <row r="114" spans="1:19" x14ac:dyDescent="0.2">
      <c r="A114" s="108" t="s">
        <v>193</v>
      </c>
      <c r="B114" s="83" t="s">
        <v>194</v>
      </c>
      <c r="C114" s="84"/>
      <c r="D114" s="85"/>
      <c r="E114" s="86"/>
      <c r="F114" s="85"/>
      <c r="G114" s="23"/>
      <c r="H114" s="85"/>
      <c r="I114" s="23"/>
      <c r="J114" s="85"/>
      <c r="K114" s="87"/>
      <c r="L114" s="88"/>
      <c r="M114" s="86"/>
      <c r="N114" s="85"/>
      <c r="O114" s="86"/>
      <c r="P114" s="85"/>
      <c r="Q114" s="86"/>
      <c r="R114" s="89"/>
      <c r="S114" s="86"/>
    </row>
    <row r="115" spans="1:19" x14ac:dyDescent="0.2">
      <c r="A115" s="114"/>
      <c r="B115" s="115"/>
      <c r="C115" s="116"/>
      <c r="D115" s="68"/>
      <c r="E115" s="69"/>
      <c r="F115" s="68"/>
      <c r="G115" s="45"/>
      <c r="H115" s="68"/>
      <c r="I115" s="45"/>
      <c r="J115" s="70"/>
      <c r="K115" s="69"/>
      <c r="L115" s="70"/>
      <c r="M115" s="69"/>
      <c r="N115" s="68"/>
      <c r="O115" s="69"/>
      <c r="P115" s="70"/>
      <c r="Q115" s="69"/>
      <c r="R115" s="73"/>
      <c r="S115" s="71"/>
    </row>
    <row r="116" spans="1:19" x14ac:dyDescent="0.2">
      <c r="A116" s="114" t="s">
        <v>195</v>
      </c>
      <c r="B116" s="115" t="s">
        <v>196</v>
      </c>
      <c r="C116" s="116">
        <v>15</v>
      </c>
      <c r="D116" s="68">
        <f>C116*E116</f>
        <v>170.54999999999998</v>
      </c>
      <c r="E116" s="69">
        <v>11.37</v>
      </c>
      <c r="F116" s="68">
        <v>147.5</v>
      </c>
      <c r="G116" s="45">
        <f t="shared" ref="G116:G120" si="53">F116/C116</f>
        <v>9.8333333333333339</v>
      </c>
      <c r="H116" s="68">
        <v>153.4</v>
      </c>
      <c r="I116" s="45">
        <f t="shared" si="47"/>
        <v>10.226666666666667</v>
      </c>
      <c r="J116" s="68">
        <v>143.91360000000003</v>
      </c>
      <c r="K116" s="69">
        <f t="shared" ref="K116:K120" si="54">J116/C116</f>
        <v>9.5942400000000028</v>
      </c>
      <c r="L116" s="109">
        <v>110.8</v>
      </c>
      <c r="M116" s="100">
        <f>L116/C116</f>
        <v>7.3866666666666667</v>
      </c>
      <c r="N116" s="68">
        <v>140.6</v>
      </c>
      <c r="O116" s="71">
        <f>N116/C116</f>
        <v>9.3733333333333331</v>
      </c>
      <c r="P116" s="72">
        <v>145.80000000000001</v>
      </c>
      <c r="Q116" s="69">
        <f>P116/C116</f>
        <v>9.7200000000000006</v>
      </c>
      <c r="R116" s="73">
        <v>148.69999999999999</v>
      </c>
      <c r="S116" s="71">
        <f>R116/C116</f>
        <v>9.9133333333333322</v>
      </c>
    </row>
    <row r="117" spans="1:19" ht="25.5" x14ac:dyDescent="0.2">
      <c r="A117" s="114" t="s">
        <v>197</v>
      </c>
      <c r="B117" s="115" t="s">
        <v>198</v>
      </c>
      <c r="C117" s="116">
        <v>13</v>
      </c>
      <c r="D117" s="68">
        <f>C117*E117</f>
        <v>147.81</v>
      </c>
      <c r="E117" s="69">
        <v>11.37</v>
      </c>
      <c r="F117" s="68">
        <v>143.4</v>
      </c>
      <c r="G117" s="45">
        <f t="shared" si="53"/>
        <v>11.030769230769231</v>
      </c>
      <c r="H117" s="68">
        <v>148.80000000000001</v>
      </c>
      <c r="I117" s="45">
        <f t="shared" si="47"/>
        <v>11.446153846153846</v>
      </c>
      <c r="J117" s="70">
        <v>140.23160000000001</v>
      </c>
      <c r="K117" s="69">
        <f t="shared" si="54"/>
        <v>10.787046153846156</v>
      </c>
      <c r="L117" s="70">
        <v>138.4</v>
      </c>
      <c r="M117" s="69">
        <f>L117/C117</f>
        <v>10.646153846153847</v>
      </c>
      <c r="N117" s="68">
        <v>136.80000000000001</v>
      </c>
      <c r="O117" s="71">
        <f>N117/C117</f>
        <v>10.523076923076925</v>
      </c>
      <c r="P117" s="72">
        <v>142.1</v>
      </c>
      <c r="Q117" s="69">
        <f>P117/C117</f>
        <v>10.930769230769231</v>
      </c>
      <c r="R117" s="73">
        <v>144.9</v>
      </c>
      <c r="S117" s="71">
        <f>R117/C117</f>
        <v>11.146153846153847</v>
      </c>
    </row>
    <row r="118" spans="1:19" x14ac:dyDescent="0.2">
      <c r="A118" s="114" t="s">
        <v>199</v>
      </c>
      <c r="B118" s="115" t="s">
        <v>200</v>
      </c>
      <c r="C118" s="116">
        <v>10</v>
      </c>
      <c r="D118" s="68">
        <f>C118*E118</f>
        <v>113.69999999999999</v>
      </c>
      <c r="E118" s="69">
        <v>11.37</v>
      </c>
      <c r="F118" s="68">
        <v>102.1</v>
      </c>
      <c r="G118" s="45">
        <f t="shared" si="53"/>
        <v>10.209999999999999</v>
      </c>
      <c r="H118" s="68">
        <v>106.4</v>
      </c>
      <c r="I118" s="45">
        <f t="shared" si="47"/>
        <v>10.64</v>
      </c>
      <c r="J118" s="70">
        <v>99.729600000000005</v>
      </c>
      <c r="K118" s="69">
        <f t="shared" si="54"/>
        <v>9.9729600000000005</v>
      </c>
      <c r="L118" s="70">
        <v>84.9</v>
      </c>
      <c r="M118" s="69">
        <f>L118/C118</f>
        <v>8.49</v>
      </c>
      <c r="N118" s="68">
        <v>97.6</v>
      </c>
      <c r="O118" s="71">
        <f>N118/C118</f>
        <v>9.76</v>
      </c>
      <c r="P118" s="72">
        <v>101.2</v>
      </c>
      <c r="Q118" s="69">
        <f>P118/C118</f>
        <v>10.120000000000001</v>
      </c>
      <c r="R118" s="73">
        <v>103.1</v>
      </c>
      <c r="S118" s="71">
        <f>R118/C118</f>
        <v>10.309999999999999</v>
      </c>
    </row>
    <row r="119" spans="1:19" x14ac:dyDescent="0.2">
      <c r="A119" s="114" t="s">
        <v>201</v>
      </c>
      <c r="B119" s="115" t="s">
        <v>202</v>
      </c>
      <c r="C119" s="116">
        <v>10</v>
      </c>
      <c r="D119" s="68">
        <f>C119*E119</f>
        <v>113.69999999999999</v>
      </c>
      <c r="E119" s="69">
        <v>11.37</v>
      </c>
      <c r="F119" s="68">
        <v>98.3</v>
      </c>
      <c r="G119" s="45">
        <f t="shared" si="53"/>
        <v>9.83</v>
      </c>
      <c r="H119" s="68">
        <v>101.9</v>
      </c>
      <c r="I119" s="45">
        <f t="shared" si="47"/>
        <v>10.190000000000001</v>
      </c>
      <c r="J119" s="70">
        <v>95.837199999999996</v>
      </c>
      <c r="K119" s="69">
        <f t="shared" si="54"/>
        <v>9.5837199999999996</v>
      </c>
      <c r="L119" s="70">
        <v>94.8</v>
      </c>
      <c r="M119" s="69">
        <f>L119/C119</f>
        <v>9.48</v>
      </c>
      <c r="N119" s="68">
        <v>93.9</v>
      </c>
      <c r="O119" s="71">
        <f>N119/C119</f>
        <v>9.39</v>
      </c>
      <c r="P119" s="72">
        <v>97.4</v>
      </c>
      <c r="Q119" s="69">
        <f>P119/C119</f>
        <v>9.74</v>
      </c>
      <c r="R119" s="73">
        <v>99.2</v>
      </c>
      <c r="S119" s="71">
        <f>R119/C119</f>
        <v>9.92</v>
      </c>
    </row>
    <row r="120" spans="1:19" x14ac:dyDescent="0.2">
      <c r="A120" s="114" t="s">
        <v>203</v>
      </c>
      <c r="B120" s="115" t="s">
        <v>204</v>
      </c>
      <c r="C120" s="116">
        <v>6</v>
      </c>
      <c r="D120" s="68">
        <f>C120*E120</f>
        <v>68.22</v>
      </c>
      <c r="E120" s="69">
        <v>11.37</v>
      </c>
      <c r="F120" s="68">
        <v>59</v>
      </c>
      <c r="G120" s="45">
        <f t="shared" si="53"/>
        <v>9.8333333333333339</v>
      </c>
      <c r="H120" s="68">
        <v>61.8</v>
      </c>
      <c r="I120" s="45">
        <f t="shared" si="47"/>
        <v>10.299999999999999</v>
      </c>
      <c r="J120" s="70">
        <v>57.544400000000003</v>
      </c>
      <c r="K120" s="69">
        <f t="shared" si="54"/>
        <v>9.5907333333333344</v>
      </c>
      <c r="L120" s="70">
        <v>56.9</v>
      </c>
      <c r="M120" s="69">
        <f>L120/C120</f>
        <v>9.4833333333333325</v>
      </c>
      <c r="N120" s="68">
        <v>56.3</v>
      </c>
      <c r="O120" s="71">
        <f>N120/C120</f>
        <v>9.3833333333333329</v>
      </c>
      <c r="P120" s="72">
        <v>58.5</v>
      </c>
      <c r="Q120" s="69">
        <f>P120/C120</f>
        <v>9.75</v>
      </c>
      <c r="R120" s="73">
        <v>59.5</v>
      </c>
      <c r="S120" s="71">
        <f>R120/C120</f>
        <v>9.9166666666666661</v>
      </c>
    </row>
    <row r="121" spans="1:19" x14ac:dyDescent="0.2">
      <c r="A121" s="114" t="s">
        <v>205</v>
      </c>
      <c r="B121" s="115" t="s">
        <v>206</v>
      </c>
      <c r="C121" s="116"/>
      <c r="D121" s="127"/>
      <c r="E121" s="71"/>
      <c r="F121" s="127"/>
      <c r="G121" s="45"/>
      <c r="H121" s="127"/>
      <c r="I121" s="45"/>
      <c r="J121" s="70"/>
      <c r="K121" s="71"/>
      <c r="L121" s="70"/>
      <c r="M121" s="69"/>
      <c r="N121" s="68"/>
      <c r="O121" s="71"/>
      <c r="P121" s="70"/>
      <c r="Q121" s="69"/>
      <c r="R121" s="73"/>
      <c r="S121" s="71"/>
    </row>
    <row r="122" spans="1:19" ht="25.5" x14ac:dyDescent="0.2">
      <c r="A122" s="114" t="s">
        <v>207</v>
      </c>
      <c r="B122" s="115" t="s">
        <v>208</v>
      </c>
      <c r="C122" s="116"/>
      <c r="D122" s="127"/>
      <c r="E122" s="71"/>
      <c r="F122" s="127"/>
      <c r="G122" s="45"/>
      <c r="H122" s="127"/>
      <c r="I122" s="45"/>
      <c r="J122" s="70"/>
      <c r="K122" s="71"/>
      <c r="L122" s="70"/>
      <c r="M122" s="69"/>
      <c r="N122" s="68"/>
      <c r="O122" s="69"/>
      <c r="P122" s="70"/>
      <c r="Q122" s="69"/>
      <c r="R122" s="73"/>
      <c r="S122" s="71"/>
    </row>
    <row r="123" spans="1:19" x14ac:dyDescent="0.2">
      <c r="A123" s="128"/>
      <c r="B123" s="129"/>
      <c r="C123" s="116"/>
      <c r="D123" s="127"/>
      <c r="E123" s="71"/>
      <c r="F123" s="127"/>
      <c r="G123" s="45"/>
      <c r="H123" s="127"/>
      <c r="I123" s="45"/>
      <c r="J123" s="70"/>
      <c r="K123" s="71"/>
      <c r="L123" s="70"/>
      <c r="M123" s="130"/>
      <c r="N123" s="131"/>
      <c r="O123" s="130"/>
      <c r="P123" s="70"/>
      <c r="Q123" s="130"/>
      <c r="R123" s="132"/>
      <c r="S123" s="71"/>
    </row>
    <row r="124" spans="1:19" x14ac:dyDescent="0.2">
      <c r="A124" s="133"/>
      <c r="B124" s="134"/>
      <c r="C124" s="135"/>
      <c r="D124" s="136"/>
      <c r="E124" s="81"/>
      <c r="F124" s="136"/>
      <c r="G124" s="48"/>
      <c r="H124" s="136"/>
      <c r="I124" s="48"/>
      <c r="J124" s="137"/>
      <c r="K124" s="81"/>
      <c r="L124" s="137"/>
      <c r="M124" s="138"/>
      <c r="N124" s="139"/>
      <c r="O124" s="138"/>
      <c r="P124" s="139"/>
      <c r="Q124" s="138"/>
      <c r="R124" s="140"/>
      <c r="S124" s="81"/>
    </row>
    <row r="125" spans="1:19" x14ac:dyDescent="0.2">
      <c r="A125" s="141"/>
      <c r="B125" s="142" t="s">
        <v>209</v>
      </c>
      <c r="C125" s="143"/>
      <c r="D125" s="144"/>
      <c r="E125" s="145"/>
      <c r="F125" s="144"/>
      <c r="G125" s="145"/>
      <c r="H125" s="144"/>
      <c r="I125" s="145"/>
      <c r="J125" s="146"/>
      <c r="K125" s="145"/>
      <c r="L125" s="144"/>
      <c r="M125" s="145"/>
      <c r="N125" s="144"/>
      <c r="O125" s="145"/>
      <c r="P125" s="147"/>
      <c r="Q125" s="145"/>
      <c r="R125" s="145"/>
      <c r="S125" s="148"/>
    </row>
    <row r="126" spans="1:19" ht="12.75" customHeight="1" x14ac:dyDescent="0.2">
      <c r="A126" s="149" t="s">
        <v>210</v>
      </c>
      <c r="B126" s="197" t="s">
        <v>222</v>
      </c>
      <c r="C126" s="197"/>
      <c r="D126" s="197"/>
      <c r="E126" s="197"/>
      <c r="F126" s="197"/>
      <c r="G126" s="197"/>
      <c r="H126" s="197"/>
      <c r="I126" s="197"/>
      <c r="J126" s="197"/>
      <c r="K126" s="197"/>
      <c r="L126" s="197"/>
      <c r="M126" s="197"/>
      <c r="N126" s="197"/>
      <c r="O126" s="197"/>
      <c r="P126" s="197"/>
      <c r="Q126" s="197"/>
      <c r="R126" s="197"/>
      <c r="S126" s="198"/>
    </row>
    <row r="127" spans="1:19" ht="12.75" customHeight="1" x14ac:dyDescent="0.2">
      <c r="A127" s="149" t="s">
        <v>211</v>
      </c>
      <c r="B127" s="197" t="s">
        <v>212</v>
      </c>
      <c r="C127" s="197"/>
      <c r="D127" s="197"/>
      <c r="E127" s="197"/>
      <c r="F127" s="197"/>
      <c r="G127" s="197"/>
      <c r="H127" s="197"/>
      <c r="I127" s="197"/>
      <c r="J127" s="197"/>
      <c r="K127" s="197"/>
      <c r="L127" s="197"/>
      <c r="M127" s="197"/>
      <c r="N127" s="197"/>
      <c r="O127" s="197"/>
      <c r="P127" s="197"/>
      <c r="Q127" s="197"/>
      <c r="R127" s="197"/>
      <c r="S127" s="198"/>
    </row>
    <row r="128" spans="1:19" ht="12.75" customHeight="1" x14ac:dyDescent="0.2">
      <c r="A128" s="149" t="s">
        <v>213</v>
      </c>
      <c r="B128" s="197" t="s">
        <v>214</v>
      </c>
      <c r="C128" s="197"/>
      <c r="D128" s="197"/>
      <c r="E128" s="197"/>
      <c r="F128" s="197"/>
      <c r="G128" s="197"/>
      <c r="H128" s="197"/>
      <c r="I128" s="197"/>
      <c r="J128" s="197"/>
      <c r="K128" s="197"/>
      <c r="L128" s="197"/>
      <c r="M128" s="197"/>
      <c r="N128" s="197"/>
      <c r="O128" s="197"/>
      <c r="P128" s="197"/>
      <c r="Q128" s="197"/>
      <c r="R128" s="197"/>
      <c r="S128" s="198"/>
    </row>
    <row r="129" spans="1:19" ht="12.75" customHeight="1" x14ac:dyDescent="0.2">
      <c r="A129" s="149" t="s">
        <v>215</v>
      </c>
      <c r="B129" s="197" t="s">
        <v>216</v>
      </c>
      <c r="C129" s="197"/>
      <c r="D129" s="197"/>
      <c r="E129" s="197"/>
      <c r="F129" s="197"/>
      <c r="G129" s="197"/>
      <c r="H129" s="197"/>
      <c r="I129" s="197"/>
      <c r="J129" s="197"/>
      <c r="K129" s="197"/>
      <c r="L129" s="197"/>
      <c r="M129" s="197"/>
      <c r="N129" s="197"/>
      <c r="O129" s="197"/>
      <c r="P129" s="197"/>
      <c r="Q129" s="197"/>
      <c r="R129" s="197"/>
      <c r="S129" s="198"/>
    </row>
    <row r="130" spans="1:19" x14ac:dyDescent="0.2">
      <c r="A130" s="149" t="s">
        <v>217</v>
      </c>
      <c r="B130" s="150" t="s">
        <v>218</v>
      </c>
      <c r="C130" s="151"/>
      <c r="D130" s="150"/>
      <c r="E130" s="152"/>
      <c r="F130" s="150"/>
      <c r="G130" s="152"/>
      <c r="H130" s="150"/>
      <c r="I130" s="153"/>
      <c r="J130" s="154"/>
      <c r="K130" s="155"/>
      <c r="L130" s="156"/>
      <c r="M130" s="155"/>
      <c r="N130" s="154"/>
      <c r="O130" s="155"/>
      <c r="P130" s="157"/>
      <c r="Q130" s="155"/>
      <c r="R130" s="155"/>
      <c r="S130" s="158"/>
    </row>
    <row r="131" spans="1:19" x14ac:dyDescent="0.2">
      <c r="A131" s="159" t="s">
        <v>220</v>
      </c>
      <c r="B131" s="160" t="s">
        <v>223</v>
      </c>
      <c r="C131" s="161"/>
      <c r="D131" s="162"/>
      <c r="E131" s="163"/>
      <c r="F131" s="162"/>
      <c r="G131" s="163"/>
      <c r="H131" s="162"/>
      <c r="I131" s="164"/>
      <c r="J131" s="165"/>
      <c r="K131" s="166"/>
      <c r="L131" s="167"/>
      <c r="M131" s="166"/>
      <c r="N131" s="165"/>
      <c r="O131" s="166"/>
      <c r="P131" s="168"/>
      <c r="Q131" s="166"/>
      <c r="R131" s="166"/>
      <c r="S131" s="169"/>
    </row>
    <row r="132" spans="1:19" x14ac:dyDescent="0.2">
      <c r="A132" s="170" t="s">
        <v>224</v>
      </c>
      <c r="B132" s="203" t="s">
        <v>221</v>
      </c>
      <c r="C132" s="203"/>
      <c r="D132" s="203"/>
      <c r="E132" s="203"/>
      <c r="F132" s="203"/>
      <c r="G132" s="203"/>
      <c r="H132" s="203"/>
      <c r="I132" s="203"/>
      <c r="J132" s="203"/>
      <c r="K132" s="203"/>
      <c r="L132" s="203"/>
      <c r="M132" s="203"/>
      <c r="N132" s="203"/>
      <c r="O132" s="166"/>
      <c r="P132" s="168"/>
      <c r="Q132" s="166"/>
      <c r="R132" s="166"/>
      <c r="S132" s="169"/>
    </row>
    <row r="133" spans="1:19" x14ac:dyDescent="0.2">
      <c r="A133" s="171"/>
      <c r="B133" s="199"/>
      <c r="C133" s="199"/>
      <c r="D133" s="199"/>
      <c r="E133" s="199"/>
      <c r="F133" s="199"/>
      <c r="G133" s="199"/>
      <c r="H133" s="199"/>
      <c r="I133" s="199"/>
      <c r="J133" s="199"/>
      <c r="K133" s="199"/>
      <c r="L133" s="199"/>
      <c r="M133" s="199"/>
      <c r="N133" s="199"/>
      <c r="O133" s="172"/>
      <c r="P133" s="173"/>
      <c r="Q133" s="172"/>
      <c r="R133" s="172"/>
      <c r="S133" s="174"/>
    </row>
    <row r="134" spans="1:19" x14ac:dyDescent="0.2">
      <c r="A134" s="175" t="s">
        <v>6</v>
      </c>
      <c r="B134" s="176"/>
      <c r="C134" s="177"/>
      <c r="D134" s="177"/>
      <c r="E134" s="178"/>
      <c r="F134" s="177"/>
      <c r="G134" s="178"/>
      <c r="H134" s="178"/>
      <c r="I134" s="178"/>
      <c r="J134" s="178"/>
      <c r="K134" s="178"/>
      <c r="L134" s="179"/>
      <c r="M134" s="178"/>
      <c r="N134" s="179"/>
      <c r="O134" s="178"/>
      <c r="P134" s="179"/>
      <c r="Q134" s="178"/>
      <c r="R134" s="178"/>
      <c r="S134" s="180"/>
    </row>
    <row r="135" spans="1:19" x14ac:dyDescent="0.2">
      <c r="A135" s="181" t="s">
        <v>219</v>
      </c>
      <c r="B135" s="182"/>
      <c r="C135" s="183"/>
      <c r="D135" s="182"/>
      <c r="E135" s="184"/>
      <c r="F135" s="182"/>
      <c r="G135" s="184"/>
      <c r="H135" s="182"/>
      <c r="I135" s="184"/>
      <c r="J135" s="182"/>
      <c r="K135" s="185"/>
      <c r="L135" s="182"/>
      <c r="M135" s="184"/>
      <c r="N135" s="182"/>
      <c r="O135" s="184"/>
      <c r="P135" s="186"/>
      <c r="Q135" s="184"/>
      <c r="R135" s="184"/>
      <c r="S135" s="187"/>
    </row>
    <row r="136" spans="1:19" x14ac:dyDescent="0.2">
      <c r="A136" s="188"/>
      <c r="B136" s="189"/>
      <c r="C136" s="190"/>
      <c r="D136" s="191"/>
      <c r="E136" s="192"/>
      <c r="F136" s="191"/>
      <c r="G136" s="192"/>
      <c r="H136" s="191"/>
      <c r="I136" s="192"/>
      <c r="J136" s="193"/>
      <c r="K136" s="192"/>
      <c r="L136" s="194"/>
      <c r="M136" s="192"/>
      <c r="N136" s="194"/>
      <c r="O136" s="192"/>
      <c r="P136" s="195"/>
      <c r="Q136" s="192"/>
      <c r="R136" s="192"/>
      <c r="S136" s="196"/>
    </row>
  </sheetData>
  <sheetProtection password="F4BB" sheet="1" objects="1" scenarios="1" formatCells="0" formatColumns="0" formatRows="0"/>
  <sortState ref="A70:A75">
    <sortCondition ref="A70:A75"/>
  </sortState>
  <mergeCells count="7">
    <mergeCell ref="B128:S128"/>
    <mergeCell ref="B129:S129"/>
    <mergeCell ref="B133:N133"/>
    <mergeCell ref="D4:S4"/>
    <mergeCell ref="B132:N132"/>
    <mergeCell ref="B126:S126"/>
    <mergeCell ref="B127:S127"/>
  </mergeCells>
  <phoneticPr fontId="0" type="noConversion"/>
  <printOptions horizontalCentered="1" gridLines="1"/>
  <pageMargins left="0.25" right="0.25" top="0.21" bottom="0.28000000000000003" header="0.12" footer="0.17"/>
  <pageSetup paperSize="9" scale="55" fitToHeight="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Comparative Tariffs</vt:lpstr>
      <vt:lpstr>'Comparative Tariffs'!Print_Titles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Peet Kotzé</dc:creator>
  <cp:lastModifiedBy>Peet-PC</cp:lastModifiedBy>
  <cp:lastPrinted>2016-01-25T08:03:22Z</cp:lastPrinted>
  <dcterms:created xsi:type="dcterms:W3CDTF">2007-01-02T12:57:15Z</dcterms:created>
  <dcterms:modified xsi:type="dcterms:W3CDTF">2016-01-26T06:47:46Z</dcterms:modified>
</cp:coreProperties>
</file>